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m\Desktop\"/>
    </mc:Choice>
  </mc:AlternateContent>
  <bookViews>
    <workbookView xWindow="0" yWindow="0" windowWidth="28800" windowHeight="12330"/>
  </bookViews>
  <sheets>
    <sheet name="Титульна" sheetId="7" r:id="rId1"/>
    <sheet name="план" sheetId="8" r:id="rId2"/>
  </sheets>
  <definedNames>
    <definedName name="_xlnm._FilterDatabase" localSheetId="1" hidden="1">план!$A$10:$W$74</definedName>
    <definedName name="А">#REF!</definedName>
    <definedName name="А1">#REF!</definedName>
    <definedName name="_xlnm.Print_Titles" localSheetId="1">план!$8:$8</definedName>
    <definedName name="_xlnm.Print_Area" localSheetId="1">план!$A$1:$W$125</definedName>
    <definedName name="с22">#REF!</definedName>
    <definedName name="с222">#REF!</definedName>
  </definedNames>
  <calcPr calcId="162913"/>
</workbook>
</file>

<file path=xl/calcChain.xml><?xml version="1.0" encoding="utf-8"?>
<calcChain xmlns="http://schemas.openxmlformats.org/spreadsheetml/2006/main">
  <c r="F107" i="8" l="1"/>
  <c r="X91" i="8"/>
  <c r="X92" i="8"/>
  <c r="H93" i="8"/>
  <c r="M93" i="8"/>
  <c r="X93" i="8"/>
  <c r="F94" i="8"/>
  <c r="H94" i="8"/>
  <c r="M94" i="8"/>
  <c r="X94" i="8"/>
  <c r="F95" i="8"/>
  <c r="H95" i="8"/>
  <c r="M95" i="8"/>
  <c r="X95" i="8"/>
  <c r="H96" i="8"/>
  <c r="M96" i="8"/>
  <c r="X96" i="8"/>
  <c r="F97" i="8"/>
  <c r="H97" i="8"/>
  <c r="M97" i="8"/>
  <c r="X97" i="8"/>
  <c r="F98" i="8"/>
  <c r="H98" i="8"/>
  <c r="M98" i="8"/>
  <c r="X98" i="8"/>
  <c r="F99" i="8"/>
  <c r="M99" i="8"/>
  <c r="X99" i="8"/>
  <c r="X100" i="8"/>
  <c r="F101" i="8"/>
  <c r="H101" i="8"/>
  <c r="X101" i="8"/>
  <c r="G102" i="8"/>
  <c r="I102" i="8"/>
  <c r="J102" i="8"/>
  <c r="K102" i="8"/>
  <c r="L102" i="8"/>
  <c r="N102" i="8"/>
  <c r="P102" i="8"/>
  <c r="Q102" i="8"/>
  <c r="R102" i="8"/>
  <c r="S102" i="8"/>
  <c r="T102" i="8"/>
  <c r="U102" i="8"/>
  <c r="V102" i="8"/>
  <c r="W102" i="8"/>
  <c r="O93" i="8" l="1"/>
  <c r="O96" i="8"/>
  <c r="O101" i="8"/>
  <c r="O98" i="8"/>
  <c r="O95" i="8"/>
  <c r="X102" i="8"/>
  <c r="M102" i="8"/>
  <c r="O97" i="8"/>
  <c r="O94" i="8"/>
  <c r="F102" i="8"/>
  <c r="H102" i="8"/>
  <c r="K57" i="8"/>
  <c r="O102" i="8" l="1"/>
  <c r="X86" i="8"/>
  <c r="Q51" i="8"/>
  <c r="Q57" i="8"/>
  <c r="R57" i="8"/>
  <c r="T57" i="8"/>
  <c r="N57" i="8"/>
  <c r="L57" i="8"/>
  <c r="I57" i="8"/>
  <c r="J57" i="8"/>
  <c r="G57" i="8"/>
  <c r="G51" i="8"/>
  <c r="X57" i="8" l="1"/>
  <c r="X103" i="8"/>
  <c r="X104" i="8"/>
  <c r="W63" i="8"/>
  <c r="X55" i="8"/>
  <c r="X54" i="8"/>
  <c r="M44" i="8" l="1"/>
  <c r="H44" i="8"/>
  <c r="M43" i="8"/>
  <c r="H43" i="8"/>
  <c r="M42" i="8"/>
  <c r="H42" i="8"/>
  <c r="M41" i="8"/>
  <c r="H41" i="8"/>
  <c r="M40" i="8"/>
  <c r="H40" i="8"/>
  <c r="H86" i="8" l="1"/>
  <c r="F86" i="8"/>
  <c r="M86" i="8"/>
  <c r="V47" i="8"/>
  <c r="V63" i="8" s="1"/>
  <c r="M56" i="8"/>
  <c r="H56" i="8"/>
  <c r="M55" i="8"/>
  <c r="H55" i="8"/>
  <c r="O113" i="8"/>
  <c r="O114" i="8"/>
  <c r="F59" i="8"/>
  <c r="H59" i="8"/>
  <c r="M59" i="8"/>
  <c r="X59" i="8"/>
  <c r="Z59" i="8"/>
  <c r="AA59" i="8"/>
  <c r="AB59" i="8"/>
  <c r="AC59" i="8"/>
  <c r="AD59" i="8"/>
  <c r="AE59" i="8"/>
  <c r="AF59" i="8"/>
  <c r="AG59" i="8"/>
  <c r="N33" i="8"/>
  <c r="K33" i="8"/>
  <c r="J33" i="8"/>
  <c r="I33" i="8"/>
  <c r="Z15" i="8"/>
  <c r="AA15" i="8"/>
  <c r="AB15" i="8"/>
  <c r="AC15" i="8"/>
  <c r="AD15" i="8"/>
  <c r="AE15" i="8"/>
  <c r="AF15" i="8"/>
  <c r="AG15" i="8"/>
  <c r="Z16" i="8"/>
  <c r="AA16" i="8"/>
  <c r="AB16" i="8"/>
  <c r="AC16" i="8"/>
  <c r="AD16" i="8"/>
  <c r="AE16" i="8"/>
  <c r="AF16" i="8"/>
  <c r="AG16" i="8"/>
  <c r="AA17" i="8"/>
  <c r="AB17" i="8"/>
  <c r="AC17" i="8"/>
  <c r="AD17" i="8"/>
  <c r="AE17" i="8"/>
  <c r="AF17" i="8"/>
  <c r="AG17" i="8"/>
  <c r="Z19" i="8"/>
  <c r="AA19" i="8"/>
  <c r="AB19" i="8"/>
  <c r="AC19" i="8"/>
  <c r="AD19" i="8"/>
  <c r="AE19" i="8"/>
  <c r="AF19" i="8"/>
  <c r="AG19" i="8"/>
  <c r="Z20" i="8"/>
  <c r="AA20" i="8"/>
  <c r="AB20" i="8"/>
  <c r="AC20" i="8"/>
  <c r="AD20" i="8"/>
  <c r="AE20" i="8"/>
  <c r="AF20" i="8"/>
  <c r="AG20" i="8"/>
  <c r="AF21" i="8"/>
  <c r="AG21" i="8"/>
  <c r="Z23" i="8"/>
  <c r="AA23" i="8"/>
  <c r="AB23" i="8"/>
  <c r="AC23" i="8"/>
  <c r="AD23" i="8"/>
  <c r="AE23" i="8"/>
  <c r="AF23" i="8"/>
  <c r="AG23" i="8"/>
  <c r="Z24" i="8"/>
  <c r="AA24" i="8"/>
  <c r="AB24" i="8"/>
  <c r="AC24" i="8"/>
  <c r="AD24" i="8"/>
  <c r="AE24" i="8"/>
  <c r="AF24" i="8"/>
  <c r="AG24" i="8"/>
  <c r="Z25" i="8"/>
  <c r="AA25" i="8"/>
  <c r="AB25" i="8"/>
  <c r="AC25" i="8"/>
  <c r="AD25" i="8"/>
  <c r="AE25" i="8"/>
  <c r="AF25" i="8"/>
  <c r="AG25" i="8"/>
  <c r="AB26" i="8"/>
  <c r="AC26" i="8"/>
  <c r="AD26" i="8"/>
  <c r="AE26" i="8"/>
  <c r="AF26" i="8"/>
  <c r="AG26" i="8"/>
  <c r="Z30" i="8"/>
  <c r="AA30" i="8"/>
  <c r="AB30" i="8"/>
  <c r="AC30" i="8"/>
  <c r="AD30" i="8"/>
  <c r="AE30" i="8"/>
  <c r="AF30" i="8"/>
  <c r="AG30" i="8"/>
  <c r="Z31" i="8"/>
  <c r="AA31" i="8"/>
  <c r="AB31" i="8"/>
  <c r="AC31" i="8"/>
  <c r="AD31" i="8"/>
  <c r="AE31" i="8"/>
  <c r="AF31" i="8"/>
  <c r="AG31" i="8"/>
  <c r="Z32" i="8"/>
  <c r="AA32" i="8"/>
  <c r="AB32" i="8"/>
  <c r="AC32" i="8"/>
  <c r="AD32" i="8"/>
  <c r="AE32" i="8"/>
  <c r="AF32" i="8"/>
  <c r="AG32" i="8"/>
  <c r="Z34" i="8"/>
  <c r="AA34" i="8"/>
  <c r="AB34" i="8"/>
  <c r="AC34" i="8"/>
  <c r="AD34" i="8"/>
  <c r="AE34" i="8"/>
  <c r="AF34" i="8"/>
  <c r="AG34" i="8"/>
  <c r="Z35" i="8"/>
  <c r="AA35" i="8"/>
  <c r="AB35" i="8"/>
  <c r="AC35" i="8"/>
  <c r="AD35" i="8"/>
  <c r="AE35" i="8"/>
  <c r="AF35" i="8"/>
  <c r="AG35" i="8"/>
  <c r="Z36" i="8"/>
  <c r="AA36" i="8"/>
  <c r="AB36" i="8"/>
  <c r="AC36" i="8"/>
  <c r="AD36" i="8"/>
  <c r="AE36" i="8"/>
  <c r="AF36" i="8"/>
  <c r="AG36" i="8"/>
  <c r="Z37" i="8"/>
  <c r="AA37" i="8"/>
  <c r="AB37" i="8"/>
  <c r="AC37" i="8"/>
  <c r="AD37" i="8"/>
  <c r="AE37" i="8"/>
  <c r="AF37" i="8"/>
  <c r="AG37" i="8"/>
  <c r="Z38" i="8"/>
  <c r="AA38" i="8"/>
  <c r="AB38" i="8"/>
  <c r="AC38" i="8"/>
  <c r="AD38" i="8"/>
  <c r="AE38" i="8"/>
  <c r="AF38" i="8"/>
  <c r="AG38" i="8"/>
  <c r="Z40" i="8"/>
  <c r="AA40" i="8"/>
  <c r="AB40" i="8"/>
  <c r="AC40" i="8"/>
  <c r="AD40" i="8"/>
  <c r="AE40" i="8"/>
  <c r="AF40" i="8"/>
  <c r="AG40" i="8"/>
  <c r="Z41" i="8"/>
  <c r="AA41" i="8"/>
  <c r="AB41" i="8"/>
  <c r="AC41" i="8"/>
  <c r="AD41" i="8"/>
  <c r="AE41" i="8"/>
  <c r="AF41" i="8"/>
  <c r="AG41" i="8"/>
  <c r="Z42" i="8"/>
  <c r="AA42" i="8"/>
  <c r="AB42" i="8"/>
  <c r="AC42" i="8"/>
  <c r="AD42" i="8"/>
  <c r="AE42" i="8"/>
  <c r="AF42" i="8"/>
  <c r="AG42" i="8"/>
  <c r="Z43" i="8"/>
  <c r="AA43" i="8"/>
  <c r="AB43" i="8"/>
  <c r="AC43" i="8"/>
  <c r="AD43" i="8"/>
  <c r="AE43" i="8"/>
  <c r="AF43" i="8"/>
  <c r="AG43" i="8"/>
  <c r="Z44" i="8"/>
  <c r="AA44" i="8"/>
  <c r="AB44" i="8"/>
  <c r="AC44" i="8"/>
  <c r="AD44" i="8"/>
  <c r="AE44" i="8"/>
  <c r="AF44" i="8"/>
  <c r="AG44" i="8"/>
  <c r="Z45" i="8"/>
  <c r="AA45" i="8"/>
  <c r="AB45" i="8"/>
  <c r="AC45" i="8"/>
  <c r="AD45" i="8"/>
  <c r="AE45" i="8"/>
  <c r="AF45" i="8"/>
  <c r="AG45" i="8"/>
  <c r="Z46" i="8"/>
  <c r="AA46" i="8"/>
  <c r="AB46" i="8"/>
  <c r="AC46" i="8"/>
  <c r="AD46" i="8"/>
  <c r="AE46" i="8"/>
  <c r="AF46" i="8"/>
  <c r="AG46" i="8"/>
  <c r="Z48" i="8"/>
  <c r="AA48" i="8"/>
  <c r="AB48" i="8"/>
  <c r="AC48" i="8"/>
  <c r="AD48" i="8"/>
  <c r="AE48" i="8"/>
  <c r="AF48" i="8"/>
  <c r="AG48" i="8"/>
  <c r="Z49" i="8"/>
  <c r="AA49" i="8"/>
  <c r="AB49" i="8"/>
  <c r="AC49" i="8"/>
  <c r="AD49" i="8"/>
  <c r="AE49" i="8"/>
  <c r="AF49" i="8"/>
  <c r="AG49" i="8"/>
  <c r="Z50" i="8"/>
  <c r="AA50" i="8"/>
  <c r="AB50" i="8"/>
  <c r="AC50" i="8"/>
  <c r="AD50" i="8"/>
  <c r="AE50" i="8"/>
  <c r="AF50" i="8"/>
  <c r="AG50" i="8"/>
  <c r="Z52" i="8"/>
  <c r="AA52" i="8"/>
  <c r="AB52" i="8"/>
  <c r="AC52" i="8"/>
  <c r="AD52" i="8"/>
  <c r="AE52" i="8"/>
  <c r="AF52" i="8"/>
  <c r="AG52" i="8"/>
  <c r="Z53" i="8"/>
  <c r="AA53" i="8"/>
  <c r="AB53" i="8"/>
  <c r="AC53" i="8"/>
  <c r="AD53" i="8"/>
  <c r="AE53" i="8"/>
  <c r="AF53" i="8"/>
  <c r="AG53" i="8"/>
  <c r="Z54" i="8"/>
  <c r="AA54" i="8"/>
  <c r="AB54" i="8"/>
  <c r="AC54" i="8"/>
  <c r="AD54" i="8"/>
  <c r="AE54" i="8"/>
  <c r="AF54" i="8"/>
  <c r="AG54" i="8"/>
  <c r="Z56" i="8"/>
  <c r="AA56" i="8"/>
  <c r="AB56" i="8"/>
  <c r="AC56" i="8"/>
  <c r="AD56" i="8"/>
  <c r="AE56" i="8"/>
  <c r="AF56" i="8"/>
  <c r="AG56" i="8"/>
  <c r="Z60" i="8"/>
  <c r="AA60" i="8"/>
  <c r="AB60" i="8"/>
  <c r="AC60" i="8"/>
  <c r="AD60" i="8"/>
  <c r="AE60" i="8"/>
  <c r="AF60" i="8"/>
  <c r="AG60" i="8"/>
  <c r="Z58" i="8"/>
  <c r="AA58" i="8"/>
  <c r="AB58" i="8"/>
  <c r="AC58" i="8"/>
  <c r="AD58" i="8"/>
  <c r="AE58" i="8"/>
  <c r="AF58" i="8"/>
  <c r="AG58" i="8"/>
  <c r="Z80" i="8"/>
  <c r="AA80" i="8"/>
  <c r="AB80" i="8"/>
  <c r="AC80" i="8"/>
  <c r="AD80" i="8"/>
  <c r="AE80" i="8"/>
  <c r="AF80" i="8"/>
  <c r="AG80" i="8"/>
  <c r="Z81" i="8"/>
  <c r="AA81" i="8"/>
  <c r="AB81" i="8"/>
  <c r="AC81" i="8"/>
  <c r="AD81" i="8"/>
  <c r="AE81" i="8"/>
  <c r="AF81" i="8"/>
  <c r="AG81" i="8"/>
  <c r="Z82" i="8"/>
  <c r="AA82" i="8"/>
  <c r="AB82" i="8"/>
  <c r="AC82" i="8"/>
  <c r="AD82" i="8"/>
  <c r="AE82" i="8"/>
  <c r="AF82" i="8"/>
  <c r="AG82" i="8"/>
  <c r="Z83" i="8"/>
  <c r="AA83" i="8"/>
  <c r="AB83" i="8"/>
  <c r="AC83" i="8"/>
  <c r="AD83" i="8"/>
  <c r="AE83" i="8"/>
  <c r="AF83" i="8"/>
  <c r="AG83" i="8"/>
  <c r="Z84" i="8"/>
  <c r="AA84" i="8"/>
  <c r="AB84" i="8"/>
  <c r="AC84" i="8"/>
  <c r="AD84" i="8"/>
  <c r="AE84" i="8"/>
  <c r="AF84" i="8"/>
  <c r="Z85" i="8"/>
  <c r="AA85" i="8"/>
  <c r="AB85" i="8"/>
  <c r="AC85" i="8"/>
  <c r="AD85" i="8"/>
  <c r="AE85" i="8"/>
  <c r="AF85" i="8"/>
  <c r="AG85" i="8"/>
  <c r="Z88" i="8"/>
  <c r="AA88" i="8"/>
  <c r="AB88" i="8"/>
  <c r="AC88" i="8"/>
  <c r="AD88" i="8"/>
  <c r="AE88" i="8"/>
  <c r="AF88" i="8"/>
  <c r="AG88" i="8"/>
  <c r="AA14" i="8"/>
  <c r="AB14" i="8"/>
  <c r="AC14" i="8"/>
  <c r="AD14" i="8"/>
  <c r="AE14" i="8"/>
  <c r="AF14" i="8"/>
  <c r="AG14" i="8"/>
  <c r="Z14" i="8"/>
  <c r="AA12" i="8"/>
  <c r="AA26" i="8" s="1"/>
  <c r="AB12" i="8"/>
  <c r="AB21" i="8" s="1"/>
  <c r="AC12" i="8"/>
  <c r="AC21" i="8" s="1"/>
  <c r="AD12" i="8"/>
  <c r="AD21" i="8" s="1"/>
  <c r="AE12" i="8"/>
  <c r="AE21" i="8" s="1"/>
  <c r="AF12" i="8"/>
  <c r="AG12" i="8"/>
  <c r="Z12" i="8"/>
  <c r="Z26" i="8" s="1"/>
  <c r="BB29" i="7"/>
  <c r="BI29" i="7" s="1"/>
  <c r="BB28" i="7"/>
  <c r="BB26" i="7"/>
  <c r="BI26" i="7" s="1"/>
  <c r="C74" i="8"/>
  <c r="C107" i="8" s="1"/>
  <c r="D74" i="8"/>
  <c r="D107" i="8" s="1"/>
  <c r="E74" i="8"/>
  <c r="E107" i="8" s="1"/>
  <c r="I51" i="8"/>
  <c r="J51" i="8"/>
  <c r="K51" i="8"/>
  <c r="L51" i="8"/>
  <c r="N51" i="8"/>
  <c r="I47" i="8"/>
  <c r="J47" i="8"/>
  <c r="K47" i="8"/>
  <c r="L47" i="8"/>
  <c r="N47" i="8"/>
  <c r="I39" i="8"/>
  <c r="J39" i="8"/>
  <c r="K39" i="8"/>
  <c r="L39" i="8"/>
  <c r="N39" i="8"/>
  <c r="L33" i="8"/>
  <c r="I29" i="8"/>
  <c r="J29" i="8"/>
  <c r="K29" i="8"/>
  <c r="L29" i="8"/>
  <c r="N29" i="8"/>
  <c r="H81" i="8"/>
  <c r="M81" i="8"/>
  <c r="H82" i="8"/>
  <c r="M82" i="8"/>
  <c r="H83" i="8"/>
  <c r="M83" i="8"/>
  <c r="H84" i="8"/>
  <c r="M84" i="8"/>
  <c r="H85" i="8"/>
  <c r="M85" i="8"/>
  <c r="M80" i="8"/>
  <c r="H80" i="8"/>
  <c r="H62" i="8"/>
  <c r="H61" i="8"/>
  <c r="M54" i="8"/>
  <c r="H54" i="8"/>
  <c r="M58" i="8"/>
  <c r="H58" i="8"/>
  <c r="M60" i="8"/>
  <c r="H60" i="8"/>
  <c r="M53" i="8"/>
  <c r="H53" i="8"/>
  <c r="M52" i="8"/>
  <c r="H52" i="8"/>
  <c r="H49" i="8"/>
  <c r="M49" i="8"/>
  <c r="H50" i="8"/>
  <c r="M50" i="8"/>
  <c r="H35" i="8"/>
  <c r="M35" i="8"/>
  <c r="H36" i="8"/>
  <c r="M36" i="8"/>
  <c r="H37" i="8"/>
  <c r="M37" i="8"/>
  <c r="H38" i="8"/>
  <c r="M38" i="8"/>
  <c r="M46" i="8"/>
  <c r="H46" i="8"/>
  <c r="M45" i="8"/>
  <c r="H45" i="8"/>
  <c r="M48" i="8"/>
  <c r="H48" i="8"/>
  <c r="M34" i="8"/>
  <c r="H34" i="8"/>
  <c r="H31" i="8"/>
  <c r="M31" i="8"/>
  <c r="H32" i="8"/>
  <c r="M32" i="8"/>
  <c r="M30" i="8"/>
  <c r="H30" i="8"/>
  <c r="J26" i="8"/>
  <c r="H26" i="8" s="1"/>
  <c r="J21" i="8"/>
  <c r="H21" i="8" s="1"/>
  <c r="X80" i="8"/>
  <c r="X81" i="8"/>
  <c r="X82" i="8"/>
  <c r="X83" i="8"/>
  <c r="X84" i="8"/>
  <c r="X85" i="8"/>
  <c r="X87" i="8"/>
  <c r="X88" i="8"/>
  <c r="X90" i="8"/>
  <c r="F82" i="8"/>
  <c r="I89" i="8"/>
  <c r="I105" i="8" s="1"/>
  <c r="I106" i="8" s="1"/>
  <c r="J89" i="8"/>
  <c r="J105" i="8" s="1"/>
  <c r="J106" i="8" s="1"/>
  <c r="K89" i="8"/>
  <c r="K105" i="8" s="1"/>
  <c r="K106" i="8" s="1"/>
  <c r="L89" i="8"/>
  <c r="L105" i="8" s="1"/>
  <c r="L106" i="8" s="1"/>
  <c r="N89" i="8"/>
  <c r="N105" i="8" s="1"/>
  <c r="N106" i="8" s="1"/>
  <c r="P89" i="8"/>
  <c r="P105" i="8" s="1"/>
  <c r="Q89" i="8"/>
  <c r="Q105" i="8" s="1"/>
  <c r="R89" i="8"/>
  <c r="R105" i="8" s="1"/>
  <c r="S89" i="8"/>
  <c r="S105" i="8" s="1"/>
  <c r="T89" i="8"/>
  <c r="T105" i="8" s="1"/>
  <c r="U89" i="8"/>
  <c r="U105" i="8" s="1"/>
  <c r="V89" i="8"/>
  <c r="V105" i="8" s="1"/>
  <c r="W89" i="8"/>
  <c r="W105" i="8" s="1"/>
  <c r="W106" i="8" s="1"/>
  <c r="G89" i="8"/>
  <c r="G105" i="8" s="1"/>
  <c r="F105" i="8" s="1"/>
  <c r="F106" i="8" s="1"/>
  <c r="H88" i="8"/>
  <c r="F80" i="8"/>
  <c r="F83" i="8"/>
  <c r="F84" i="8"/>
  <c r="F85" i="8"/>
  <c r="F56" i="8"/>
  <c r="P51" i="8"/>
  <c r="S47" i="8"/>
  <c r="T47" i="8"/>
  <c r="U47" i="8"/>
  <c r="R39" i="8"/>
  <c r="S39" i="8"/>
  <c r="T39" i="8"/>
  <c r="T63" i="8" s="1"/>
  <c r="U39" i="8"/>
  <c r="U63" i="8" s="1"/>
  <c r="Q33" i="8"/>
  <c r="R33" i="8"/>
  <c r="S33" i="8"/>
  <c r="Q29" i="8"/>
  <c r="R29" i="8"/>
  <c r="P29" i="8"/>
  <c r="X49" i="8"/>
  <c r="X50" i="8"/>
  <c r="X60" i="8"/>
  <c r="H73" i="8"/>
  <c r="I73" i="8"/>
  <c r="J73" i="8"/>
  <c r="K73" i="8"/>
  <c r="L73" i="8"/>
  <c r="M73" i="8"/>
  <c r="N73" i="8"/>
  <c r="P73" i="8"/>
  <c r="Q73" i="8"/>
  <c r="R73" i="8"/>
  <c r="S73" i="8"/>
  <c r="T73" i="8"/>
  <c r="U73" i="8"/>
  <c r="V73" i="8"/>
  <c r="W73" i="8"/>
  <c r="G73" i="8"/>
  <c r="H68" i="8"/>
  <c r="I68" i="8"/>
  <c r="J68" i="8"/>
  <c r="K68" i="8"/>
  <c r="L68" i="8"/>
  <c r="M68" i="8"/>
  <c r="N68" i="8"/>
  <c r="P68" i="8"/>
  <c r="Q68" i="8"/>
  <c r="R68" i="8"/>
  <c r="S68" i="8"/>
  <c r="T68" i="8"/>
  <c r="U68" i="8"/>
  <c r="V68" i="8"/>
  <c r="W68" i="8"/>
  <c r="G68" i="8"/>
  <c r="F60" i="8"/>
  <c r="F53" i="8"/>
  <c r="F49" i="8"/>
  <c r="F50" i="8"/>
  <c r="F41" i="8"/>
  <c r="O41" i="8" s="1"/>
  <c r="F42" i="8"/>
  <c r="O42" i="8" s="1"/>
  <c r="F43" i="8"/>
  <c r="O43" i="8" s="1"/>
  <c r="F44" i="8"/>
  <c r="O44" i="8" s="1"/>
  <c r="F35" i="8"/>
  <c r="F36" i="8"/>
  <c r="F37" i="8"/>
  <c r="F38" i="8"/>
  <c r="F31" i="8"/>
  <c r="F32" i="8"/>
  <c r="G47" i="8"/>
  <c r="G39" i="8"/>
  <c r="G33" i="8"/>
  <c r="G29" i="8"/>
  <c r="H17" i="8"/>
  <c r="G18" i="8"/>
  <c r="I13" i="8"/>
  <c r="G13" i="8"/>
  <c r="H24" i="8"/>
  <c r="H25" i="8"/>
  <c r="H23" i="8"/>
  <c r="H20" i="8"/>
  <c r="H19" i="8"/>
  <c r="H15" i="8"/>
  <c r="H16" i="8"/>
  <c r="H14" i="8"/>
  <c r="J13" i="8"/>
  <c r="K13" i="8"/>
  <c r="I22" i="8"/>
  <c r="J22" i="8"/>
  <c r="K22" i="8"/>
  <c r="Q22" i="8"/>
  <c r="R22" i="8"/>
  <c r="P22" i="8"/>
  <c r="Q18" i="8"/>
  <c r="P18" i="8"/>
  <c r="P13" i="8"/>
  <c r="I18" i="8"/>
  <c r="J18" i="8"/>
  <c r="K18" i="8"/>
  <c r="N18" i="8"/>
  <c r="N13" i="8"/>
  <c r="F46" i="8"/>
  <c r="F54" i="8"/>
  <c r="F45" i="8"/>
  <c r="F40" i="8"/>
  <c r="O40" i="8" s="1"/>
  <c r="F17" i="8"/>
  <c r="F66" i="8"/>
  <c r="F67" i="8"/>
  <c r="O67" i="8" s="1"/>
  <c r="X14" i="8"/>
  <c r="X15" i="8"/>
  <c r="X16" i="8"/>
  <c r="X17" i="8"/>
  <c r="X19" i="8"/>
  <c r="X20" i="8"/>
  <c r="X21" i="8"/>
  <c r="X23" i="8"/>
  <c r="X24" i="8"/>
  <c r="X25" i="8"/>
  <c r="X26" i="8"/>
  <c r="X32" i="8"/>
  <c r="X30" i="8"/>
  <c r="X31" i="8"/>
  <c r="X34" i="8"/>
  <c r="X35" i="8"/>
  <c r="X36" i="8"/>
  <c r="X37" i="8"/>
  <c r="X38" i="8"/>
  <c r="X41" i="8"/>
  <c r="X42" i="8"/>
  <c r="X40" i="8"/>
  <c r="X43" i="8"/>
  <c r="X44" i="8"/>
  <c r="X58" i="8"/>
  <c r="X48" i="8"/>
  <c r="X52" i="8"/>
  <c r="X53" i="8"/>
  <c r="X61" i="8"/>
  <c r="X62" i="8"/>
  <c r="X64" i="8"/>
  <c r="X65" i="8"/>
  <c r="X66" i="8"/>
  <c r="X67" i="8"/>
  <c r="X69" i="8"/>
  <c r="X70" i="8"/>
  <c r="X71" i="8"/>
  <c r="X72" i="8"/>
  <c r="X75" i="8"/>
  <c r="X76" i="8"/>
  <c r="X78" i="8"/>
  <c r="X79" i="8"/>
  <c r="X56" i="8"/>
  <c r="F21" i="8"/>
  <c r="F19" i="8"/>
  <c r="X46" i="8"/>
  <c r="G22" i="8"/>
  <c r="F24" i="8"/>
  <c r="F25" i="8"/>
  <c r="F30" i="8"/>
  <c r="F34" i="8"/>
  <c r="F58" i="8"/>
  <c r="F48" i="8"/>
  <c r="F52" i="8"/>
  <c r="F62" i="8"/>
  <c r="BH30" i="7"/>
  <c r="BG30" i="7"/>
  <c r="BE30" i="7"/>
  <c r="BD30" i="7"/>
  <c r="BC30" i="7"/>
  <c r="BF30" i="7"/>
  <c r="BI28" i="7"/>
  <c r="BB27" i="7"/>
  <c r="BI27" i="7"/>
  <c r="M25" i="8"/>
  <c r="M24" i="8"/>
  <c r="F26" i="8"/>
  <c r="M15" i="8"/>
  <c r="M16" i="8"/>
  <c r="M14" i="8"/>
  <c r="M23" i="8"/>
  <c r="M20" i="8"/>
  <c r="M18" i="8" s="1"/>
  <c r="F23" i="8"/>
  <c r="F20" i="8"/>
  <c r="O66" i="8"/>
  <c r="F65" i="8"/>
  <c r="O65" i="8" s="1"/>
  <c r="O115" i="8"/>
  <c r="F88" i="8"/>
  <c r="F81" i="8"/>
  <c r="F72" i="8"/>
  <c r="O72" i="8" s="1"/>
  <c r="F71" i="8"/>
  <c r="O71" i="8" s="1"/>
  <c r="F70" i="8"/>
  <c r="O70" i="8" s="1"/>
  <c r="F61" i="8"/>
  <c r="F16" i="8"/>
  <c r="F15" i="8"/>
  <c r="F14" i="8"/>
  <c r="BB30" i="7"/>
  <c r="F57" i="8" l="1"/>
  <c r="S63" i="8"/>
  <c r="O55" i="8"/>
  <c r="T106" i="8"/>
  <c r="AD93" i="8"/>
  <c r="AD95" i="8"/>
  <c r="AD96" i="8" s="1"/>
  <c r="T111" i="8" s="1"/>
  <c r="Q106" i="8"/>
  <c r="AA93" i="8"/>
  <c r="U106" i="8"/>
  <c r="AE93" i="8"/>
  <c r="AG95" i="8"/>
  <c r="AG96" i="8" s="1"/>
  <c r="W111" i="8" s="1"/>
  <c r="AC95" i="8"/>
  <c r="AC96" i="8" s="1"/>
  <c r="S111" i="8" s="1"/>
  <c r="P106" i="8"/>
  <c r="Z93" i="8"/>
  <c r="R106" i="8"/>
  <c r="AB93" i="8"/>
  <c r="V106" i="8"/>
  <c r="AF93" i="8"/>
  <c r="AF95" i="8"/>
  <c r="AF96" i="8" s="1"/>
  <c r="V111" i="8" s="1"/>
  <c r="AB95" i="8"/>
  <c r="AB96" i="8" s="1"/>
  <c r="R111" i="8" s="1"/>
  <c r="S106" i="8"/>
  <c r="AC93" i="8"/>
  <c r="M57" i="8"/>
  <c r="AE95" i="8"/>
  <c r="AE96" i="8" s="1"/>
  <c r="U111" i="8" s="1"/>
  <c r="G106" i="8"/>
  <c r="Q63" i="8"/>
  <c r="J63" i="8"/>
  <c r="P63" i="8"/>
  <c r="G63" i="8"/>
  <c r="X105" i="8"/>
  <c r="H89" i="8"/>
  <c r="H105" i="8" s="1"/>
  <c r="H106" i="8" s="1"/>
  <c r="N63" i="8"/>
  <c r="I63" i="8"/>
  <c r="L63" i="8"/>
  <c r="R63" i="8"/>
  <c r="H57" i="8"/>
  <c r="K63" i="8"/>
  <c r="M51" i="8"/>
  <c r="O56" i="8"/>
  <c r="Q27" i="8"/>
  <c r="P27" i="8"/>
  <c r="O59" i="8"/>
  <c r="AH59" i="8"/>
  <c r="O88" i="8"/>
  <c r="F51" i="8"/>
  <c r="O81" i="8"/>
  <c r="O23" i="8"/>
  <c r="O31" i="8"/>
  <c r="O37" i="8"/>
  <c r="O35" i="8"/>
  <c r="O49" i="8"/>
  <c r="M29" i="8"/>
  <c r="M33" i="8"/>
  <c r="M89" i="8"/>
  <c r="M105" i="8" s="1"/>
  <c r="M106" i="8" s="1"/>
  <c r="AH81" i="8"/>
  <c r="F29" i="8"/>
  <c r="AH23" i="8"/>
  <c r="BI30" i="7"/>
  <c r="O26" i="8"/>
  <c r="AH15" i="8"/>
  <c r="AH17" i="8"/>
  <c r="O85" i="8"/>
  <c r="O83" i="8"/>
  <c r="AH88" i="8"/>
  <c r="H33" i="8"/>
  <c r="AH58" i="8"/>
  <c r="AH24" i="8"/>
  <c r="Z21" i="8"/>
  <c r="AH14" i="8"/>
  <c r="AH49" i="8"/>
  <c r="AH35" i="8"/>
  <c r="AH26" i="8"/>
  <c r="AH20" i="8"/>
  <c r="AA21" i="8"/>
  <c r="AA95" i="8" s="1"/>
  <c r="AA96" i="8" s="1"/>
  <c r="AH83" i="8"/>
  <c r="AH52" i="8"/>
  <c r="AH19" i="8"/>
  <c r="AH85" i="8"/>
  <c r="AH43" i="8"/>
  <c r="AH41" i="8"/>
  <c r="AH37" i="8"/>
  <c r="AH31" i="8"/>
  <c r="AH54" i="8"/>
  <c r="AH45" i="8"/>
  <c r="AH80" i="8"/>
  <c r="AH53" i="8"/>
  <c r="AH50" i="8"/>
  <c r="AH44" i="8"/>
  <c r="AH40" i="8"/>
  <c r="AH38" i="8"/>
  <c r="AH34" i="8"/>
  <c r="AH32" i="8"/>
  <c r="AH16" i="8"/>
  <c r="AH82" i="8"/>
  <c r="AH60" i="8"/>
  <c r="AH56" i="8"/>
  <c r="AH48" i="8"/>
  <c r="AH46" i="8"/>
  <c r="AH42" i="8"/>
  <c r="AH36" i="8"/>
  <c r="AH30" i="8"/>
  <c r="AH84" i="8"/>
  <c r="AH25" i="8"/>
  <c r="H22" i="8"/>
  <c r="M39" i="8"/>
  <c r="M47" i="8"/>
  <c r="F13" i="8"/>
  <c r="F47" i="8"/>
  <c r="F33" i="8"/>
  <c r="G27" i="8"/>
  <c r="O30" i="8"/>
  <c r="O62" i="8"/>
  <c r="O34" i="8"/>
  <c r="O48" i="8"/>
  <c r="O45" i="8"/>
  <c r="O46" i="8"/>
  <c r="O38" i="8"/>
  <c r="O52" i="8"/>
  <c r="O53" i="8"/>
  <c r="O60" i="8"/>
  <c r="O58" i="8"/>
  <c r="O54" i="8"/>
  <c r="O61" i="8"/>
  <c r="O80" i="8"/>
  <c r="O84" i="8"/>
  <c r="O82" i="8"/>
  <c r="H51" i="8"/>
  <c r="O50" i="8"/>
  <c r="H47" i="8"/>
  <c r="H39" i="8"/>
  <c r="O36" i="8"/>
  <c r="O32" i="8"/>
  <c r="H29" i="8"/>
  <c r="O21" i="8"/>
  <c r="N27" i="8"/>
  <c r="V27" i="8"/>
  <c r="V74" i="8" s="1"/>
  <c r="V107" i="8" s="1"/>
  <c r="V112" i="8" s="1"/>
  <c r="T27" i="8"/>
  <c r="R27" i="8"/>
  <c r="O17" i="8"/>
  <c r="F39" i="8"/>
  <c r="W27" i="8"/>
  <c r="W74" i="8" s="1"/>
  <c r="W107" i="8" s="1"/>
  <c r="W112" i="8" s="1"/>
  <c r="U27" i="8"/>
  <c r="S27" i="8"/>
  <c r="H18" i="8"/>
  <c r="X89" i="8"/>
  <c r="F89" i="8"/>
  <c r="O68" i="8"/>
  <c r="F68" i="8"/>
  <c r="F73" i="8"/>
  <c r="O73" i="8"/>
  <c r="H13" i="8"/>
  <c r="K27" i="8"/>
  <c r="L27" i="8"/>
  <c r="J27" i="8"/>
  <c r="I27" i="8"/>
  <c r="O14" i="8"/>
  <c r="O25" i="8"/>
  <c r="X39" i="8"/>
  <c r="O24" i="8"/>
  <c r="O20" i="8"/>
  <c r="O19" i="8"/>
  <c r="M13" i="8"/>
  <c r="M27" i="8" s="1"/>
  <c r="X51" i="8"/>
  <c r="X13" i="8"/>
  <c r="X29" i="8"/>
  <c r="O16" i="8"/>
  <c r="X45" i="8"/>
  <c r="X73" i="8"/>
  <c r="X22" i="8"/>
  <c r="X18" i="8"/>
  <c r="F18" i="8"/>
  <c r="X33" i="8"/>
  <c r="X68" i="8"/>
  <c r="X47" i="8"/>
  <c r="F22" i="8"/>
  <c r="O15" i="8"/>
  <c r="X106" i="8" l="1"/>
  <c r="AH93" i="8"/>
  <c r="Z95" i="8"/>
  <c r="P74" i="8"/>
  <c r="P107" i="8" s="1"/>
  <c r="P112" i="8" s="1"/>
  <c r="Q111" i="8"/>
  <c r="J74" i="8"/>
  <c r="J107" i="8" s="1"/>
  <c r="Q74" i="8"/>
  <c r="Q107" i="8" s="1"/>
  <c r="Q112" i="8" s="1"/>
  <c r="F63" i="8"/>
  <c r="M63" i="8"/>
  <c r="H63" i="8"/>
  <c r="O57" i="8"/>
  <c r="X63" i="8"/>
  <c r="N74" i="8"/>
  <c r="N107" i="8" s="1"/>
  <c r="G74" i="8"/>
  <c r="G107" i="8" s="1"/>
  <c r="O22" i="8"/>
  <c r="H27" i="8"/>
  <c r="M74" i="8"/>
  <c r="M107" i="8" s="1"/>
  <c r="L74" i="8"/>
  <c r="L107" i="8" s="1"/>
  <c r="O106" i="8"/>
  <c r="K74" i="8"/>
  <c r="K107" i="8" s="1"/>
  <c r="O29" i="8"/>
  <c r="O47" i="8"/>
  <c r="AH21" i="8"/>
  <c r="O33" i="8"/>
  <c r="S74" i="8"/>
  <c r="S107" i="8" s="1"/>
  <c r="S112" i="8" s="1"/>
  <c r="U74" i="8"/>
  <c r="U107" i="8" s="1"/>
  <c r="U112" i="8" s="1"/>
  <c r="R74" i="8"/>
  <c r="R107" i="8" s="1"/>
  <c r="R112" i="8" s="1"/>
  <c r="T74" i="8"/>
  <c r="T107" i="8" s="1"/>
  <c r="T112" i="8" s="1"/>
  <c r="O51" i="8"/>
  <c r="O89" i="8"/>
  <c r="O105" i="8" s="1"/>
  <c r="O39" i="8"/>
  <c r="I74" i="8"/>
  <c r="I107" i="8" s="1"/>
  <c r="F27" i="8"/>
  <c r="O18" i="8"/>
  <c r="O13" i="8"/>
  <c r="X77" i="8"/>
  <c r="X27" i="8"/>
  <c r="Z96" i="8" l="1"/>
  <c r="P111" i="8" s="1"/>
  <c r="O111" i="8" s="1"/>
  <c r="O63" i="8"/>
  <c r="F74" i="8"/>
  <c r="X107" i="8"/>
  <c r="O112" i="8"/>
  <c r="H74" i="8"/>
  <c r="H107" i="8" s="1"/>
  <c r="AH95" i="8" s="1"/>
  <c r="O27" i="8"/>
  <c r="X74" i="8"/>
  <c r="O74" i="8" l="1"/>
  <c r="O107" i="8" s="1"/>
</calcChain>
</file>

<file path=xl/sharedStrings.xml><?xml version="1.0" encoding="utf-8"?>
<sst xmlns="http://schemas.openxmlformats.org/spreadsheetml/2006/main" count="380" uniqueCount="268">
  <si>
    <t>Разом</t>
  </si>
  <si>
    <t>Всього</t>
  </si>
  <si>
    <t>лекції</t>
  </si>
  <si>
    <t>практичні</t>
  </si>
  <si>
    <t>семінарські</t>
  </si>
  <si>
    <t>лабораторні</t>
  </si>
  <si>
    <t>III. План навчального процесу</t>
  </si>
  <si>
    <t>№ з/п</t>
  </si>
  <si>
    <t>Назва дисципліни</t>
  </si>
  <si>
    <t>Розподіл за семестрами</t>
  </si>
  <si>
    <t>Обсяг роботи студента, годин</t>
  </si>
  <si>
    <t>Загальний обсяг</t>
  </si>
  <si>
    <t>з них</t>
  </si>
  <si>
    <t>1 курс</t>
  </si>
  <si>
    <t>2 курс</t>
  </si>
  <si>
    <t>3 курс</t>
  </si>
  <si>
    <t>4 курс</t>
  </si>
  <si>
    <t>годин</t>
  </si>
  <si>
    <t>кредитів</t>
  </si>
  <si>
    <t>контактні</t>
  </si>
  <si>
    <t>підготовка та проходження контрольних заходів</t>
  </si>
  <si>
    <t>самостійна робота</t>
  </si>
  <si>
    <t>Екзамен</t>
  </si>
  <si>
    <t>Залік</t>
  </si>
  <si>
    <t>Курсова робота</t>
  </si>
  <si>
    <t>модульний контроль</t>
  </si>
  <si>
    <t>семестровий контроль</t>
  </si>
  <si>
    <t>Розподіл за курсами і семестрами кредитів</t>
  </si>
  <si>
    <t>ВДС.1.01</t>
  </si>
  <si>
    <t>ВДС.1.02</t>
  </si>
  <si>
    <t>ОДЗ.01</t>
  </si>
  <si>
    <t>3. Атестація</t>
  </si>
  <si>
    <t>4.1.1. Навчальні дисципліни</t>
  </si>
  <si>
    <t>ОП.1</t>
  </si>
  <si>
    <t>ОА.1</t>
  </si>
  <si>
    <t>Разом за вибірковою частиною</t>
  </si>
  <si>
    <t>Фізичне виховання</t>
  </si>
  <si>
    <t>тижнів теоретичного навчання</t>
  </si>
  <si>
    <t>Іноземна мова</t>
  </si>
  <si>
    <t>Риторика</t>
  </si>
  <si>
    <t>2. Практика</t>
  </si>
  <si>
    <t>І. Обов'язкова частина</t>
  </si>
  <si>
    <t>Разом за обов'язковою частиною</t>
  </si>
  <si>
    <t>Університетські студії</t>
  </si>
  <si>
    <t>"Я-студент"</t>
  </si>
  <si>
    <t>Лідерство служіння</t>
  </si>
  <si>
    <t xml:space="preserve">Вступ до спеціальності </t>
  </si>
  <si>
    <t>"Затверджено"</t>
  </si>
  <si>
    <t>Освітній рівень:</t>
  </si>
  <si>
    <t>Ступінь вищої освіти:</t>
  </si>
  <si>
    <t xml:space="preserve">бакалавр </t>
  </si>
  <si>
    <t>Київського університету імені Бориса Грінченка</t>
  </si>
  <si>
    <t>Київський університет імені Бориса Грінченка</t>
  </si>
  <si>
    <t>НАВЧАЛЬНИЙ ПЛАН</t>
  </si>
  <si>
    <t>освітня програма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</si>
  <si>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</si>
  <si>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</si>
  <si>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</si>
  <si>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</si>
  <si>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</si>
  <si>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</si>
  <si>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</si>
  <si>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</si>
  <si>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</si>
  <si>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</si>
  <si>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</si>
  <si>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</si>
  <si>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</si>
  <si>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</si>
  <si>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</si>
  <si>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Теоретичне навчання</t>
  </si>
  <si>
    <t>Екзаменаційна сесія</t>
  </si>
  <si>
    <t>Навчальна практика</t>
  </si>
  <si>
    <t>Виробнича практика</t>
  </si>
  <si>
    <t>Канікули</t>
  </si>
  <si>
    <t>ІХ</t>
  </si>
  <si>
    <t>Х</t>
  </si>
  <si>
    <t>ХІІ</t>
  </si>
  <si>
    <t>І</t>
  </si>
  <si>
    <t>ІІ</t>
  </si>
  <si>
    <t>ІІІ</t>
  </si>
  <si>
    <t>ІV</t>
  </si>
  <si>
    <t>VI</t>
  </si>
  <si>
    <t>VII</t>
  </si>
  <si>
    <t>ХІ</t>
  </si>
  <si>
    <t>V</t>
  </si>
  <si>
    <t>VIII</t>
  </si>
  <si>
    <t>=</t>
  </si>
  <si>
    <t>::</t>
  </si>
  <si>
    <t>Н</t>
  </si>
  <si>
    <t>о</t>
  </si>
  <si>
    <t>Примітка:</t>
  </si>
  <si>
    <t>Навчальні практики</t>
  </si>
  <si>
    <t>Виробничі практики</t>
  </si>
  <si>
    <t xml:space="preserve">перший (бакалаврcький) </t>
  </si>
  <si>
    <t>Рішенням Вченої ради</t>
  </si>
  <si>
    <t xml:space="preserve">Термін навчання: </t>
  </si>
  <si>
    <t>3 роки 10 місяців</t>
  </si>
  <si>
    <t>Голова Вченої ради, ректор</t>
  </si>
  <si>
    <t>___________________________  В.О. Огнев'юк</t>
  </si>
  <si>
    <t>підготовки здобувачів вищої освіти за освітньо-професійною програмою</t>
  </si>
  <si>
    <t xml:space="preserve">спеціальність </t>
  </si>
  <si>
    <t>денна форма навчання</t>
  </si>
  <si>
    <t>Підсумкові атестації</t>
  </si>
  <si>
    <t>Написання бакалаврської роботи</t>
  </si>
  <si>
    <t>Екзаменаційні сесії</t>
  </si>
  <si>
    <t>O</t>
  </si>
  <si>
    <t>Підсумкова атестації</t>
  </si>
  <si>
    <t>ІІ. Вибіркова частина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</si>
  <si>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</si>
  <si>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</si>
  <si>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</si>
  <si>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</si>
  <si>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</si>
  <si>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Навчальні практики (обов'язкова/додаткова), тижнів</t>
  </si>
  <si>
    <t>2/0</t>
  </si>
  <si>
    <t>Виробничі практики (обов'язкова/додаткова), тижнів</t>
  </si>
  <si>
    <t>4/0</t>
  </si>
  <si>
    <t>Підсумкова атестація (обов'язкова/додаткова), тижнів</t>
  </si>
  <si>
    <t>"Погоджено"</t>
  </si>
  <si>
    <t>НМЦ стандартизації та якості освіти</t>
  </si>
  <si>
    <t>Голова Вченої ради, декан факультету _____________________О.С.Александрова</t>
  </si>
  <si>
    <t>Разом за навчальним планом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</si>
  <si>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</si>
  <si>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</si>
  <si>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</si>
  <si>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</si>
  <si>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</si>
  <si>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</si>
  <si>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</si>
  <si>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</si>
  <si>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</si>
  <si>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</si>
  <si>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Затверджено на засіданні Вченої ради Історико-філософського факультету</t>
  </si>
  <si>
    <t>1. Навчальні дисципліни</t>
  </si>
  <si>
    <t>4. Навчальні дисципліни</t>
  </si>
  <si>
    <t>Переддипломна</t>
  </si>
  <si>
    <t>ОП.2</t>
  </si>
  <si>
    <t>2,4,6</t>
  </si>
  <si>
    <t>ОДФ.10</t>
  </si>
  <si>
    <t>***</t>
  </si>
  <si>
    <t>ОДЗ.02</t>
  </si>
  <si>
    <t>Логіка</t>
  </si>
  <si>
    <t>ОП.5</t>
  </si>
  <si>
    <t>ОА.2</t>
  </si>
  <si>
    <t>6/0</t>
  </si>
  <si>
    <t>28/6</t>
  </si>
  <si>
    <t>Б</t>
  </si>
  <si>
    <t>х</t>
  </si>
  <si>
    <t>пд</t>
  </si>
  <si>
    <t>А</t>
  </si>
  <si>
    <t>Філософські студії</t>
  </si>
  <si>
    <t>Політична теорія</t>
  </si>
  <si>
    <t>Теорія держави і права</t>
  </si>
  <si>
    <t>Історія політичної думки України</t>
  </si>
  <si>
    <t>05 Соціальні та поведінкові науки</t>
  </si>
  <si>
    <t>052 Політологія</t>
  </si>
  <si>
    <t>052.00.01 Політологія</t>
  </si>
  <si>
    <t>ОДЗ.04</t>
  </si>
  <si>
    <t>Історія зарубіжних політичних вчень</t>
  </si>
  <si>
    <t>Конфліктологія</t>
  </si>
  <si>
    <t>Політична участь і політична поведінка</t>
  </si>
  <si>
    <t>ВДС.1.03</t>
  </si>
  <si>
    <t>ВДС.1.04</t>
  </si>
  <si>
    <t>Теоретична філософія</t>
  </si>
  <si>
    <t>Правознавчі студії</t>
  </si>
  <si>
    <t>Соціологія</t>
  </si>
  <si>
    <t>ІКТ в політології</t>
  </si>
  <si>
    <t>Культура усного і писемного мовлення (українська мова)</t>
  </si>
  <si>
    <t>Аналітичні студії</t>
  </si>
  <si>
    <t>Історико-політичні студії</t>
  </si>
  <si>
    <t>Соціально-політичні студії</t>
  </si>
  <si>
    <r>
      <t xml:space="preserve">На базі </t>
    </r>
    <r>
      <rPr>
        <b/>
        <sz val="14"/>
        <rFont val="Calibri"/>
        <family val="2"/>
        <charset val="204"/>
        <scheme val="minor"/>
      </rPr>
      <t>атестата про повну загальну середню освіту</t>
    </r>
  </si>
  <si>
    <r>
      <t xml:space="preserve">галузь знань </t>
    </r>
    <r>
      <rPr>
        <b/>
        <sz val="16"/>
        <rFont val="Calibri"/>
        <family val="2"/>
        <charset val="204"/>
        <scheme val="minor"/>
      </rPr>
      <t xml:space="preserve"> </t>
    </r>
  </si>
  <si>
    <t>Освітня кваліфікація:</t>
  </si>
  <si>
    <t>Порівняльне конституційне право</t>
  </si>
  <si>
    <t>ВДС.1.05</t>
  </si>
  <si>
    <t>ВДС.1.06</t>
  </si>
  <si>
    <t>Переконуючі комунікації</t>
  </si>
  <si>
    <t>Політична історія світу</t>
  </si>
  <si>
    <t>Порівняльна політологія</t>
  </si>
  <si>
    <t>Політична філософія</t>
  </si>
  <si>
    <t>Прикладні політичні студії</t>
  </si>
  <si>
    <t>Мас-медіа і політика</t>
  </si>
  <si>
    <t>Інститут президенства</t>
  </si>
  <si>
    <t>Сучасний парламентаризм</t>
  </si>
  <si>
    <t>Політична психологія</t>
  </si>
  <si>
    <t>Політичний аналіз і прогноз</t>
  </si>
  <si>
    <t>Методи і технології в політиці</t>
  </si>
  <si>
    <t>Політекономія</t>
  </si>
  <si>
    <t>Етнополітологія</t>
  </si>
  <si>
    <t>Політична етика і політична відповідальність</t>
  </si>
  <si>
    <t>Загальна теорія політики</t>
  </si>
  <si>
    <t>Політична експертиза</t>
  </si>
  <si>
    <t>Українські студії</t>
  </si>
  <si>
    <t>ОДЗ.03</t>
  </si>
  <si>
    <t>ОДЗ.05</t>
  </si>
  <si>
    <t>ОДЗ.06</t>
  </si>
  <si>
    <t>ОДФ.03</t>
  </si>
  <si>
    <t>ОДФ.01</t>
  </si>
  <si>
    <t>ОДФ.02</t>
  </si>
  <si>
    <t>ОДФ.04</t>
  </si>
  <si>
    <t>ОДФ.05</t>
  </si>
  <si>
    <t>ОДФ.06</t>
  </si>
  <si>
    <t>ОДФ.07</t>
  </si>
  <si>
    <t>ОДФ.08</t>
  </si>
  <si>
    <t>ОДФ.09</t>
  </si>
  <si>
    <t>ОДФ.11</t>
  </si>
  <si>
    <t>4.1.2. Вибір з каталогу дисциплін</t>
  </si>
  <si>
    <t>Політичний менеджмент і маркетинг</t>
  </si>
  <si>
    <t>ОДФ.12</t>
  </si>
  <si>
    <t>10/0</t>
  </si>
  <si>
    <t xml:space="preserve">Виробнича (аналітична / експертна) </t>
  </si>
  <si>
    <t>8/0</t>
  </si>
  <si>
    <t>Е</t>
  </si>
  <si>
    <t>Курсова робота з прикладних політичних студій</t>
  </si>
  <si>
    <t>Стратегічний менеджмент</t>
  </si>
  <si>
    <t xml:space="preserve">Курсова робота з політичної теорії </t>
  </si>
  <si>
    <t>бакалавр політології</t>
  </si>
  <si>
    <r>
      <t>Комплексний екзамен з політології</t>
    </r>
    <r>
      <rPr>
        <sz val="12"/>
        <rFont val="Calibri"/>
        <family val="2"/>
        <charset val="204"/>
      </rPr>
      <t xml:space="preserve"> (ОДФ.1, ОДФ.2, ОДФ.9, ОДФ.10)</t>
    </r>
  </si>
  <si>
    <t>1,2,3</t>
  </si>
  <si>
    <t>3,4,6</t>
  </si>
  <si>
    <t>3,4,5</t>
  </si>
  <si>
    <t>Навчальна (в політичних інституціях)</t>
  </si>
  <si>
    <t>Переддипломна практика</t>
  </si>
  <si>
    <t>Розрахунок</t>
  </si>
  <si>
    <t>5-8</t>
  </si>
  <si>
    <t>3-8</t>
  </si>
  <si>
    <t>Формування спеціальних (фахових, предметних) компетентностей</t>
  </si>
  <si>
    <t>Формування загальних компетентностей</t>
  </si>
  <si>
    <t>від ___________2021 р. протокол № ___</t>
  </si>
  <si>
    <t>Псефологія</t>
  </si>
  <si>
    <t>Теорія міжнародних відносин і міжнародної політики</t>
  </si>
  <si>
    <t>Політичні еліти і лідерство</t>
  </si>
  <si>
    <t xml:space="preserve">Державне управління </t>
  </si>
  <si>
    <t>ОДФ.13</t>
  </si>
  <si>
    <t xml:space="preserve">4.1. Вибірковий блок "Політичний менеджмент" </t>
  </si>
  <si>
    <t>Державне будівництво і місцеве самоврядування</t>
  </si>
  <si>
    <t>ВДС.1.07</t>
  </si>
  <si>
    <t>4.3. Вибірковий блок "Сучасна українська політика"</t>
  </si>
  <si>
    <t>4.3.1. Навчальні дисципліни</t>
  </si>
  <si>
    <t>ВДС.3.01</t>
  </si>
  <si>
    <t>ВДС.3.02</t>
  </si>
  <si>
    <t>ВДС.3.03</t>
  </si>
  <si>
    <t>ВДС.3.04</t>
  </si>
  <si>
    <t>ВДС.3.05</t>
  </si>
  <si>
    <t>ВДС.3.06</t>
  </si>
  <si>
    <t>ВДС.3.07</t>
  </si>
  <si>
    <t>4.3.2. Вибір з каталогу дисциплін</t>
  </si>
  <si>
    <t>4.4. Вибір з каталогу дисциплін</t>
  </si>
  <si>
    <t>Політична система України</t>
  </si>
  <si>
    <t>Громадянське суспільство в Україні</t>
  </si>
  <si>
    <t>Політичні регіони України</t>
  </si>
  <si>
    <t>Лоббінг і групи впливу</t>
  </si>
  <si>
    <t>Політична культура в Україні</t>
  </si>
  <si>
    <t>Український парламентаризм</t>
  </si>
  <si>
    <t>Електоральна соціологія в Україні</t>
  </si>
  <si>
    <t>Протокол №  __  від "___" ________ 2021 року</t>
  </si>
  <si>
    <t>"____" _____ 2021 р. _______________О.В. Леонтьєва</t>
  </si>
  <si>
    <t>Сучасні теорії демократії</t>
  </si>
  <si>
    <t>Партологія</t>
  </si>
  <si>
    <t>Релігієзнавство</t>
  </si>
  <si>
    <t>Основи теорії прийняття рішень</t>
  </si>
  <si>
    <t>Політична географія</t>
  </si>
  <si>
    <t>Підготовка кваліфікаційної  роботи</t>
  </si>
  <si>
    <r>
      <t>Захист кваліфікаційної роботи</t>
    </r>
    <r>
      <rPr>
        <sz val="12"/>
        <rFont val="Calibri"/>
        <family val="2"/>
        <charset val="204"/>
      </rPr>
      <t xml:space="preserve"> (ОДФ.3, ОДФ.4, ОДФ.5, ОДФ.6)</t>
    </r>
  </si>
  <si>
    <t>Підготовка (написання) кваліфікаційної роботи, тижнів</t>
  </si>
  <si>
    <t>Проєкт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</si>
</sst>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грн.&quot;_-;\-* #,##0.00\ &quot;грн.&quot;_-;_-* &quot;-&quot;??\ &quot;грн.&quot;_-;_-@_-"/>
    <numFmt numFmtId="165" formatCode="0.0"/>
  </numFmts>
  <fonts count="48" x14ac:knownFonts="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8"/>
      <name val="Calibri"/>
      <family val="2"/>
      <charset val="204"/>
    </font>
    <font>
      <u/>
      <sz val="8.25"/>
      <color indexed="12"/>
      <name val="Calibri"/>
      <family val="2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12"/>
      <name val="Calibri"/>
      <family val="2"/>
      <charset val="204"/>
    </font>
    <font>
      <sz val="10"/>
      <name val="Calibri"/>
      <family val="2"/>
      <charset val="204"/>
    </font>
    <font>
      <b/>
      <i/>
      <sz val="14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i/>
      <sz val="16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u/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u/>
      <sz val="16"/>
      <name val="Calibri"/>
      <family val="2"/>
      <charset val="204"/>
      <scheme val="minor"/>
    </font>
    <font>
      <u/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6"/>
      <name val="Calibri"/>
      <family val="2"/>
      <charset val="204"/>
    </font>
    <font>
      <sz val="11"/>
      <name val="Calibri"/>
      <family val="2"/>
      <charset val="204"/>
    </font>
    <font>
      <i/>
      <sz val="12"/>
      <name val="Calibri"/>
      <family val="2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6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sz val="12"/>
      <color indexed="8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9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9" fillId="0" borderId="0"/>
    <xf numFmtId="0" fontId="2" fillId="0" borderId="0"/>
    <xf numFmtId="0" fontId="7" fillId="0" borderId="3" applyNumberFormat="0" applyFill="0" applyAlignment="0" applyProtection="0"/>
    <xf numFmtId="0" fontId="8" fillId="0" borderId="0"/>
    <xf numFmtId="0" fontId="8" fillId="0" borderId="0"/>
    <xf numFmtId="0" fontId="9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2" fillId="21" borderId="4" applyNumberFormat="0" applyFont="0" applyAlignment="0" applyProtection="0"/>
  </cellStyleXfs>
  <cellXfs count="486">
    <xf numFmtId="0" fontId="0" fillId="0" borderId="0" xfId="0"/>
    <xf numFmtId="0" fontId="14" fillId="0" borderId="0" xfId="35" applyFont="1" applyFill="1" applyAlignment="1">
      <alignment vertical="center"/>
    </xf>
    <xf numFmtId="0" fontId="13" fillId="0" borderId="0" xfId="35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/>
    </xf>
    <xf numFmtId="0" fontId="13" fillId="0" borderId="0" xfId="35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4" fillId="0" borderId="0" xfId="35" applyFont="1" applyFill="1" applyBorder="1" applyAlignment="1">
      <alignment vertical="center"/>
    </xf>
    <xf numFmtId="0" fontId="13" fillId="0" borderId="0" xfId="0" applyFont="1" applyFill="1" applyAlignment="1">
      <alignment horizontal="center"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24" fillId="0" borderId="0" xfId="34" applyFont="1" applyAlignment="1">
      <alignment vertical="center"/>
    </xf>
    <xf numFmtId="0" fontId="25" fillId="0" borderId="0" xfId="0" applyFont="1" applyAlignment="1"/>
    <xf numFmtId="0" fontId="24" fillId="0" borderId="0" xfId="0" applyFont="1" applyAlignment="1"/>
    <xf numFmtId="0" fontId="26" fillId="0" borderId="0" xfId="0" applyFont="1" applyAlignment="1"/>
    <xf numFmtId="0" fontId="26" fillId="0" borderId="0" xfId="0" applyFont="1" applyAlignment="1">
      <alignment vertical="top"/>
    </xf>
    <xf numFmtId="0" fontId="25" fillId="0" borderId="0" xfId="0" applyFont="1" applyFill="1" applyAlignment="1"/>
    <xf numFmtId="0" fontId="24" fillId="0" borderId="0" xfId="0" applyFont="1" applyFill="1" applyAlignment="1">
      <alignment vertical="top"/>
    </xf>
    <xf numFmtId="0" fontId="27" fillId="0" borderId="0" xfId="0" applyFont="1" applyAlignment="1"/>
    <xf numFmtId="0" fontId="24" fillId="0" borderId="0" xfId="0" applyFont="1" applyAlignment="1">
      <alignment horizontal="left"/>
    </xf>
    <xf numFmtId="0" fontId="28" fillId="0" borderId="0" xfId="0" applyFont="1" applyAlignment="1">
      <alignment vertical="top" wrapText="1"/>
    </xf>
    <xf numFmtId="0" fontId="20" fillId="0" borderId="0" xfId="0" applyFont="1" applyAlignment="1">
      <alignment horizontal="left"/>
    </xf>
    <xf numFmtId="0" fontId="29" fillId="0" borderId="0" xfId="0" applyFont="1"/>
    <xf numFmtId="0" fontId="22" fillId="0" borderId="0" xfId="34" applyFont="1"/>
    <xf numFmtId="0" fontId="21" fillId="0" borderId="0" xfId="34" applyFont="1"/>
    <xf numFmtId="0" fontId="31" fillId="0" borderId="0" xfId="34" applyFont="1"/>
    <xf numFmtId="0" fontId="22" fillId="0" borderId="0" xfId="34" applyFont="1" applyFill="1" applyAlignment="1">
      <alignment horizontal="center"/>
    </xf>
    <xf numFmtId="0" fontId="22" fillId="0" borderId="0" xfId="34" applyFont="1" applyAlignment="1">
      <alignment horizontal="left" vertical="center"/>
    </xf>
    <xf numFmtId="0" fontId="22" fillId="0" borderId="0" xfId="34" applyFont="1" applyAlignment="1">
      <alignment vertical="center"/>
    </xf>
    <xf numFmtId="0" fontId="30" fillId="0" borderId="0" xfId="34" applyFont="1" applyFill="1" applyAlignment="1">
      <alignment horizontal="left"/>
    </xf>
    <xf numFmtId="0" fontId="22" fillId="0" borderId="0" xfId="34" applyFont="1" applyFill="1" applyAlignment="1"/>
    <xf numFmtId="0" fontId="21" fillId="0" borderId="0" xfId="34" applyFont="1" applyFill="1" applyAlignment="1">
      <alignment horizontal="left"/>
    </xf>
    <xf numFmtId="0" fontId="21" fillId="0" borderId="0" xfId="34" applyFont="1" applyFill="1" applyAlignment="1" applyProtection="1">
      <protection locked="0"/>
    </xf>
    <xf numFmtId="0" fontId="21" fillId="0" borderId="0" xfId="34" applyFont="1" applyFill="1" applyAlignment="1" applyProtection="1">
      <alignment horizontal="left" shrinkToFit="1"/>
      <protection locked="0"/>
    </xf>
    <xf numFmtId="0" fontId="22" fillId="0" borderId="0" xfId="0" applyFont="1" applyAlignment="1">
      <alignment vertical="center"/>
    </xf>
    <xf numFmtId="0" fontId="35" fillId="0" borderId="27" xfId="0" applyFont="1" applyBorder="1" applyAlignment="1">
      <alignment horizontal="center" vertical="top"/>
    </xf>
    <xf numFmtId="0" fontId="24" fillId="0" borderId="0" xfId="0" applyFont="1" applyAlignment="1">
      <alignment horizontal="center"/>
    </xf>
    <xf numFmtId="0" fontId="35" fillId="0" borderId="27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/>
    </xf>
    <xf numFmtId="0" fontId="35" fillId="0" borderId="29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top"/>
    </xf>
    <xf numFmtId="0" fontId="35" fillId="0" borderId="30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35" fillId="0" borderId="31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top"/>
    </xf>
    <xf numFmtId="0" fontId="35" fillId="0" borderId="3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20" fillId="22" borderId="33" xfId="0" applyFont="1" applyFill="1" applyBorder="1" applyAlignment="1">
      <alignment horizontal="center" vertical="center"/>
    </xf>
    <xf numFmtId="0" fontId="37" fillId="0" borderId="3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36" fillId="0" borderId="0" xfId="0" applyFont="1" applyAlignment="1"/>
    <xf numFmtId="0" fontId="39" fillId="0" borderId="0" xfId="0" applyFont="1" applyAlignment="1"/>
    <xf numFmtId="0" fontId="38" fillId="0" borderId="0" xfId="0" applyFont="1" applyAlignment="1">
      <alignment vertical="top" wrapText="1"/>
    </xf>
    <xf numFmtId="0" fontId="38" fillId="0" borderId="0" xfId="0" applyFont="1"/>
    <xf numFmtId="0" fontId="20" fillId="0" borderId="0" xfId="0" applyFont="1" applyAlignment="1">
      <alignment vertical="top" wrapText="1"/>
    </xf>
    <xf numFmtId="1" fontId="14" fillId="23" borderId="12" xfId="35" applyNumberFormat="1" applyFont="1" applyFill="1" applyBorder="1" applyAlignment="1">
      <alignment horizontal="center" vertical="center"/>
    </xf>
    <xf numFmtId="1" fontId="13" fillId="0" borderId="0" xfId="35" applyNumberFormat="1" applyFont="1" applyFill="1" applyBorder="1" applyAlignment="1">
      <alignment vertical="center"/>
    </xf>
    <xf numFmtId="0" fontId="18" fillId="0" borderId="6" xfId="35" applyFont="1" applyFill="1" applyBorder="1" applyAlignment="1">
      <alignment horizontal="left" vertical="center"/>
    </xf>
    <xf numFmtId="0" fontId="14" fillId="0" borderId="0" xfId="35" applyFont="1" applyFill="1" applyBorder="1" applyAlignment="1">
      <alignment horizontal="left" vertical="center"/>
    </xf>
    <xf numFmtId="9" fontId="13" fillId="0" borderId="0" xfId="35" applyNumberFormat="1" applyFont="1" applyFill="1" applyBorder="1" applyAlignment="1">
      <alignment vertical="center"/>
    </xf>
    <xf numFmtId="0" fontId="13" fillId="0" borderId="9" xfId="35" applyFont="1" applyFill="1" applyBorder="1" applyAlignment="1">
      <alignment vertical="center" wrapText="1"/>
    </xf>
    <xf numFmtId="1" fontId="13" fillId="0" borderId="16" xfId="35" applyNumberFormat="1" applyFont="1" applyFill="1" applyBorder="1" applyAlignment="1">
      <alignment horizontal="center" vertical="center"/>
    </xf>
    <xf numFmtId="1" fontId="13" fillId="0" borderId="11" xfId="35" applyNumberFormat="1" applyFont="1" applyFill="1" applyBorder="1" applyAlignment="1">
      <alignment horizontal="center" vertical="center"/>
    </xf>
    <xf numFmtId="1" fontId="13" fillId="0" borderId="7" xfId="35" applyNumberFormat="1" applyFont="1" applyFill="1" applyBorder="1" applyAlignment="1">
      <alignment horizontal="center" vertical="center"/>
    </xf>
    <xf numFmtId="1" fontId="13" fillId="0" borderId="9" xfId="35" applyNumberFormat="1" applyFont="1" applyFill="1" applyBorder="1" applyAlignment="1">
      <alignment horizontal="center" vertical="center"/>
    </xf>
    <xf numFmtId="0" fontId="13" fillId="0" borderId="9" xfId="35" applyFont="1" applyFill="1" applyBorder="1" applyAlignment="1">
      <alignment horizontal="center" vertical="center"/>
    </xf>
    <xf numFmtId="1" fontId="13" fillId="0" borderId="14" xfId="35" applyNumberFormat="1" applyFont="1" applyFill="1" applyBorder="1" applyAlignment="1">
      <alignment horizontal="center" vertical="center"/>
    </xf>
    <xf numFmtId="1" fontId="13" fillId="0" borderId="10" xfId="35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5" fillId="0" borderId="6" xfId="35" applyFont="1" applyFill="1" applyBorder="1" applyAlignment="1">
      <alignment horizontal="left" vertical="center"/>
    </xf>
    <xf numFmtId="0" fontId="14" fillId="0" borderId="0" xfId="35" applyFont="1" applyFill="1" applyBorder="1" applyAlignment="1">
      <alignment horizontal="center" vertical="center"/>
    </xf>
    <xf numFmtId="0" fontId="13" fillId="0" borderId="38" xfId="35" applyFont="1" applyFill="1" applyBorder="1" applyAlignment="1">
      <alignment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47" xfId="0" applyFont="1" applyFill="1" applyBorder="1" applyAlignment="1">
      <alignment horizontal="center" vertical="center" wrapText="1"/>
    </xf>
    <xf numFmtId="1" fontId="14" fillId="0" borderId="16" xfId="35" applyNumberFormat="1" applyFont="1" applyFill="1" applyBorder="1" applyAlignment="1">
      <alignment horizontal="center" vertical="center"/>
    </xf>
    <xf numFmtId="1" fontId="14" fillId="0" borderId="11" xfId="35" applyNumberFormat="1" applyFont="1" applyFill="1" applyBorder="1" applyAlignment="1">
      <alignment horizontal="center" vertical="center"/>
    </xf>
    <xf numFmtId="1" fontId="14" fillId="0" borderId="7" xfId="35" applyNumberFormat="1" applyFont="1" applyFill="1" applyBorder="1" applyAlignment="1">
      <alignment horizontal="center" vertical="center"/>
    </xf>
    <xf numFmtId="1" fontId="14" fillId="0" borderId="9" xfId="35" applyNumberFormat="1" applyFont="1" applyFill="1" applyBorder="1" applyAlignment="1">
      <alignment horizontal="center" vertical="center"/>
    </xf>
    <xf numFmtId="0" fontId="14" fillId="0" borderId="7" xfId="35" applyFont="1" applyFill="1" applyBorder="1" applyAlignment="1">
      <alignment horizontal="center" vertical="center"/>
    </xf>
    <xf numFmtId="1" fontId="14" fillId="0" borderId="14" xfId="35" applyNumberFormat="1" applyFont="1" applyFill="1" applyBorder="1" applyAlignment="1">
      <alignment horizontal="center" vertical="center"/>
    </xf>
    <xf numFmtId="1" fontId="14" fillId="0" borderId="10" xfId="35" applyNumberFormat="1" applyFont="1" applyFill="1" applyBorder="1" applyAlignment="1">
      <alignment horizontal="center" vertical="center"/>
    </xf>
    <xf numFmtId="1" fontId="13" fillId="0" borderId="8" xfId="35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1" fontId="14" fillId="0" borderId="8" xfId="35" applyNumberFormat="1" applyFont="1" applyFill="1" applyBorder="1" applyAlignment="1">
      <alignment horizontal="center" vertical="center"/>
    </xf>
    <xf numFmtId="0" fontId="18" fillId="0" borderId="48" xfId="35" applyFont="1" applyFill="1" applyBorder="1" applyAlignment="1">
      <alignment horizontal="left" vertical="center"/>
    </xf>
    <xf numFmtId="0" fontId="13" fillId="0" borderId="41" xfId="35" applyFont="1" applyFill="1" applyBorder="1" applyAlignment="1">
      <alignment horizontal="left" vertical="center"/>
    </xf>
    <xf numFmtId="0" fontId="13" fillId="0" borderId="41" xfId="35" applyNumberFormat="1" applyFont="1" applyFill="1" applyBorder="1" applyAlignment="1">
      <alignment horizontal="left" vertical="center"/>
    </xf>
    <xf numFmtId="1" fontId="13" fillId="0" borderId="41" xfId="35" applyNumberFormat="1" applyFont="1" applyFill="1" applyBorder="1" applyAlignment="1">
      <alignment horizontal="left" vertical="center"/>
    </xf>
    <xf numFmtId="1" fontId="13" fillId="0" borderId="41" xfId="35" applyNumberFormat="1" applyFont="1" applyFill="1" applyBorder="1" applyAlignment="1">
      <alignment vertical="center"/>
    </xf>
    <xf numFmtId="1" fontId="13" fillId="0" borderId="42" xfId="35" applyNumberFormat="1" applyFont="1" applyFill="1" applyBorder="1" applyAlignment="1">
      <alignment vertical="center"/>
    </xf>
    <xf numFmtId="1" fontId="14" fillId="0" borderId="37" xfId="35" applyNumberFormat="1" applyFont="1" applyFill="1" applyBorder="1" applyAlignment="1">
      <alignment horizontal="center" vertical="center"/>
    </xf>
    <xf numFmtId="1" fontId="14" fillId="0" borderId="7" xfId="0" applyNumberFormat="1" applyFont="1" applyFill="1" applyBorder="1" applyAlignment="1">
      <alignment horizontal="center" vertical="center"/>
    </xf>
    <xf numFmtId="1" fontId="14" fillId="0" borderId="9" xfId="0" applyNumberFormat="1" applyFont="1" applyFill="1" applyBorder="1" applyAlignment="1">
      <alignment horizontal="center" vertical="center"/>
    </xf>
    <xf numFmtId="1" fontId="14" fillId="0" borderId="0" xfId="35" applyNumberFormat="1" applyFont="1" applyFill="1" applyBorder="1" applyAlignment="1">
      <alignment vertical="center"/>
    </xf>
    <xf numFmtId="1" fontId="14" fillId="0" borderId="38" xfId="35" applyNumberFormat="1" applyFont="1" applyFill="1" applyBorder="1" applyAlignment="1">
      <alignment vertical="center"/>
    </xf>
    <xf numFmtId="1" fontId="14" fillId="0" borderId="16" xfId="0" applyNumberFormat="1" applyFont="1" applyFill="1" applyBorder="1" applyAlignment="1">
      <alignment horizontal="center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13" fillId="0" borderId="16" xfId="0" applyNumberFormat="1" applyFont="1" applyFill="1" applyBorder="1" applyAlignment="1">
      <alignment horizontal="center" vertical="center"/>
    </xf>
    <xf numFmtId="1" fontId="14" fillId="0" borderId="11" xfId="0" applyNumberFormat="1" applyFont="1" applyFill="1" applyBorder="1" applyAlignment="1">
      <alignment horizontal="center" vertical="center"/>
    </xf>
    <xf numFmtId="1" fontId="13" fillId="0" borderId="9" xfId="0" applyNumberFormat="1" applyFont="1" applyFill="1" applyBorder="1" applyAlignment="1">
      <alignment horizontal="center" vertical="center"/>
    </xf>
    <xf numFmtId="1" fontId="13" fillId="0" borderId="7" xfId="0" applyNumberFormat="1" applyFont="1" applyFill="1" applyBorder="1" applyAlignment="1">
      <alignment horizontal="center" vertical="center"/>
    </xf>
    <xf numFmtId="1" fontId="14" fillId="0" borderId="14" xfId="0" applyNumberFormat="1" applyFont="1" applyFill="1" applyBorder="1" applyAlignment="1">
      <alignment horizontal="center" vertical="center"/>
    </xf>
    <xf numFmtId="1" fontId="14" fillId="0" borderId="10" xfId="0" applyNumberFormat="1" applyFont="1" applyFill="1" applyBorder="1" applyAlignment="1">
      <alignment horizontal="center" vertical="center"/>
    </xf>
    <xf numFmtId="1" fontId="13" fillId="0" borderId="10" xfId="0" applyNumberFormat="1" applyFont="1" applyFill="1" applyBorder="1" applyAlignment="1">
      <alignment horizontal="center" vertical="center"/>
    </xf>
    <xf numFmtId="1" fontId="13" fillId="0" borderId="14" xfId="0" applyNumberFormat="1" applyFont="1" applyFill="1" applyBorder="1" applyAlignment="1">
      <alignment horizontal="center" vertical="center"/>
    </xf>
    <xf numFmtId="1" fontId="13" fillId="0" borderId="41" xfId="0" applyNumberFormat="1" applyFont="1" applyFill="1" applyBorder="1" applyAlignment="1">
      <alignment horizontal="center" vertical="center" wrapText="1"/>
    </xf>
    <xf numFmtId="1" fontId="13" fillId="0" borderId="42" xfId="0" applyNumberFormat="1" applyFont="1" applyFill="1" applyBorder="1" applyAlignment="1">
      <alignment horizontal="center" vertical="center" wrapText="1"/>
    </xf>
    <xf numFmtId="0" fontId="13" fillId="0" borderId="16" xfId="35" applyFont="1" applyFill="1" applyBorder="1" applyAlignment="1">
      <alignment horizontal="left" vertical="center" wrapText="1"/>
    </xf>
    <xf numFmtId="0" fontId="13" fillId="0" borderId="11" xfId="35" applyFont="1" applyFill="1" applyBorder="1" applyAlignment="1">
      <alignment vertical="center" wrapText="1"/>
    </xf>
    <xf numFmtId="0" fontId="13" fillId="0" borderId="16" xfId="35" applyNumberFormat="1" applyFont="1" applyFill="1" applyBorder="1" applyAlignment="1">
      <alignment horizontal="center" vertical="center" wrapText="1"/>
    </xf>
    <xf numFmtId="0" fontId="13" fillId="0" borderId="21" xfId="35" applyNumberFormat="1" applyFont="1" applyFill="1" applyBorder="1" applyAlignment="1">
      <alignment horizontal="center" vertical="center"/>
    </xf>
    <xf numFmtId="0" fontId="13" fillId="0" borderId="11" xfId="35" applyNumberFormat="1" applyFont="1" applyFill="1" applyBorder="1" applyAlignment="1">
      <alignment horizontal="center" vertical="center"/>
    </xf>
    <xf numFmtId="1" fontId="13" fillId="0" borderId="21" xfId="35" applyNumberFormat="1" applyFont="1" applyFill="1" applyBorder="1" applyAlignment="1">
      <alignment horizontal="center" vertical="center"/>
    </xf>
    <xf numFmtId="1" fontId="13" fillId="0" borderId="24" xfId="35" applyNumberFormat="1" applyFont="1" applyFill="1" applyBorder="1" applyAlignment="1">
      <alignment horizontal="center" vertical="center"/>
    </xf>
    <xf numFmtId="0" fontId="13" fillId="0" borderId="7" xfId="35" applyFont="1" applyFill="1" applyBorder="1" applyAlignment="1">
      <alignment horizontal="left" vertical="center" wrapText="1"/>
    </xf>
    <xf numFmtId="0" fontId="13" fillId="0" borderId="7" xfId="35" applyNumberFormat="1" applyFont="1" applyFill="1" applyBorder="1" applyAlignment="1">
      <alignment horizontal="center" vertical="center" wrapText="1"/>
    </xf>
    <xf numFmtId="0" fontId="13" fillId="0" borderId="8" xfId="35" applyNumberFormat="1" applyFont="1" applyFill="1" applyBorder="1" applyAlignment="1">
      <alignment horizontal="center" vertical="center"/>
    </xf>
    <xf numFmtId="0" fontId="13" fillId="0" borderId="9" xfId="35" applyNumberFormat="1" applyFont="1" applyFill="1" applyBorder="1" applyAlignment="1">
      <alignment horizontal="center" vertical="center"/>
    </xf>
    <xf numFmtId="1" fontId="13" fillId="0" borderId="25" xfId="35" applyNumberFormat="1" applyFont="1" applyFill="1" applyBorder="1" applyAlignment="1">
      <alignment horizontal="center" vertical="center"/>
    </xf>
    <xf numFmtId="0" fontId="14" fillId="0" borderId="0" xfId="35" applyFont="1" applyFill="1" applyAlignment="1">
      <alignment horizontal="center" vertical="center"/>
    </xf>
    <xf numFmtId="0" fontId="13" fillId="0" borderId="7" xfId="35" applyFont="1" applyFill="1" applyBorder="1" applyAlignment="1">
      <alignment horizontal="left" vertical="center"/>
    </xf>
    <xf numFmtId="0" fontId="13" fillId="0" borderId="14" xfId="35" applyFont="1" applyFill="1" applyBorder="1" applyAlignment="1">
      <alignment horizontal="left" vertical="center" wrapText="1"/>
    </xf>
    <xf numFmtId="0" fontId="13" fillId="0" borderId="10" xfId="35" applyFont="1" applyFill="1" applyBorder="1" applyAlignment="1">
      <alignment vertical="center" wrapText="1"/>
    </xf>
    <xf numFmtId="0" fontId="13" fillId="0" borderId="14" xfId="35" applyNumberFormat="1" applyFont="1" applyFill="1" applyBorder="1" applyAlignment="1">
      <alignment horizontal="center" vertical="center" wrapText="1"/>
    </xf>
    <xf numFmtId="0" fontId="13" fillId="0" borderId="18" xfId="35" applyNumberFormat="1" applyFont="1" applyFill="1" applyBorder="1" applyAlignment="1">
      <alignment horizontal="center" vertical="center"/>
    </xf>
    <xf numFmtId="0" fontId="13" fillId="0" borderId="10" xfId="35" applyNumberFormat="1" applyFont="1" applyFill="1" applyBorder="1" applyAlignment="1">
      <alignment horizontal="center" vertical="center"/>
    </xf>
    <xf numFmtId="1" fontId="13" fillId="0" borderId="18" xfId="35" applyNumberFormat="1" applyFont="1" applyFill="1" applyBorder="1" applyAlignment="1">
      <alignment horizontal="center" vertical="center"/>
    </xf>
    <xf numFmtId="1" fontId="13" fillId="0" borderId="26" xfId="35" applyNumberFormat="1" applyFont="1" applyFill="1" applyBorder="1" applyAlignment="1">
      <alignment horizontal="center" vertical="center"/>
    </xf>
    <xf numFmtId="1" fontId="14" fillId="0" borderId="55" xfId="35" applyNumberFormat="1" applyFont="1" applyFill="1" applyBorder="1" applyAlignment="1">
      <alignment horizontal="center" vertical="center"/>
    </xf>
    <xf numFmtId="0" fontId="14" fillId="0" borderId="6" xfId="35" applyFont="1" applyFill="1" applyBorder="1" applyAlignment="1">
      <alignment horizontal="left" vertical="center"/>
    </xf>
    <xf numFmtId="0" fontId="14" fillId="0" borderId="0" xfId="35" applyNumberFormat="1" applyFont="1" applyFill="1" applyBorder="1" applyAlignment="1">
      <alignment vertical="center"/>
    </xf>
    <xf numFmtId="0" fontId="13" fillId="0" borderId="11" xfId="0" applyFont="1" applyFill="1" applyBorder="1" applyAlignment="1">
      <alignment horizontal="justify" vertical="center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11" xfId="0" applyNumberFormat="1" applyFont="1" applyFill="1" applyBorder="1" applyAlignment="1">
      <alignment horizontal="center" vertical="center" wrapText="1"/>
    </xf>
    <xf numFmtId="1" fontId="13" fillId="0" borderId="21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justify" vertical="center"/>
    </xf>
    <xf numFmtId="0" fontId="13" fillId="0" borderId="7" xfId="0" applyNumberFormat="1" applyFont="1" applyFill="1" applyBorder="1" applyAlignment="1">
      <alignment horizontal="center" vertical="center"/>
    </xf>
    <xf numFmtId="0" fontId="13" fillId="0" borderId="8" xfId="0" applyNumberFormat="1" applyFont="1" applyFill="1" applyBorder="1" applyAlignment="1">
      <alignment horizontal="center" vertical="center"/>
    </xf>
    <xf numFmtId="0" fontId="13" fillId="0" borderId="9" xfId="0" applyNumberFormat="1" applyFont="1" applyFill="1" applyBorder="1" applyAlignment="1">
      <alignment horizontal="center" vertical="center"/>
    </xf>
    <xf numFmtId="1" fontId="13" fillId="0" borderId="8" xfId="0" applyNumberFormat="1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vertical="center"/>
    </xf>
    <xf numFmtId="0" fontId="13" fillId="0" borderId="14" xfId="0" applyNumberFormat="1" applyFont="1" applyFill="1" applyBorder="1" applyAlignment="1">
      <alignment horizontal="center" vertical="center"/>
    </xf>
    <xf numFmtId="0" fontId="13" fillId="0" borderId="18" xfId="0" applyNumberFormat="1" applyFont="1" applyFill="1" applyBorder="1" applyAlignment="1">
      <alignment horizontal="center" vertical="center"/>
    </xf>
    <xf numFmtId="0" fontId="13" fillId="0" borderId="10" xfId="0" applyNumberFormat="1" applyFont="1" applyFill="1" applyBorder="1" applyAlignment="1">
      <alignment horizontal="center" vertical="center"/>
    </xf>
    <xf numFmtId="1" fontId="13" fillId="0" borderId="18" xfId="0" applyNumberFormat="1" applyFont="1" applyFill="1" applyBorder="1" applyAlignment="1">
      <alignment horizontal="center" vertical="center"/>
    </xf>
    <xf numFmtId="0" fontId="14" fillId="0" borderId="41" xfId="35" applyFont="1" applyFill="1" applyBorder="1" applyAlignment="1">
      <alignment horizontal="left" vertical="center"/>
    </xf>
    <xf numFmtId="0" fontId="14" fillId="0" borderId="41" xfId="35" applyNumberFormat="1" applyFont="1" applyFill="1" applyBorder="1" applyAlignment="1">
      <alignment horizontal="left" vertical="center"/>
    </xf>
    <xf numFmtId="1" fontId="14" fillId="0" borderId="41" xfId="35" applyNumberFormat="1" applyFont="1" applyFill="1" applyBorder="1" applyAlignment="1">
      <alignment horizontal="left" vertical="center"/>
    </xf>
    <xf numFmtId="0" fontId="13" fillId="0" borderId="21" xfId="0" applyNumberFormat="1" applyFont="1" applyFill="1" applyBorder="1" applyAlignment="1">
      <alignment horizontal="center" vertical="center"/>
    </xf>
    <xf numFmtId="0" fontId="13" fillId="0" borderId="11" xfId="0" applyNumberFormat="1" applyFont="1" applyFill="1" applyBorder="1" applyAlignment="1">
      <alignment horizontal="center" vertical="center"/>
    </xf>
    <xf numFmtId="49" fontId="13" fillId="0" borderId="14" xfId="0" applyNumberFormat="1" applyFont="1" applyFill="1" applyBorder="1" applyAlignment="1">
      <alignment horizontal="left" vertical="center" wrapText="1"/>
    </xf>
    <xf numFmtId="0" fontId="14" fillId="0" borderId="0" xfId="35" applyFont="1" applyFill="1" applyBorder="1" applyAlignment="1">
      <alignment horizontal="right" vertical="center" wrapText="1"/>
    </xf>
    <xf numFmtId="1" fontId="14" fillId="0" borderId="0" xfId="35" applyNumberFormat="1" applyFont="1" applyFill="1" applyBorder="1" applyAlignment="1">
      <alignment horizontal="center" vertical="center"/>
    </xf>
    <xf numFmtId="1" fontId="14" fillId="0" borderId="38" xfId="35" applyNumberFormat="1" applyFont="1" applyFill="1" applyBorder="1" applyAlignment="1">
      <alignment horizontal="center" vertical="center"/>
    </xf>
    <xf numFmtId="0" fontId="14" fillId="0" borderId="0" xfId="35" applyFont="1" applyFill="1" applyBorder="1" applyAlignment="1">
      <alignment horizontal="center" vertical="center" wrapText="1"/>
    </xf>
    <xf numFmtId="0" fontId="13" fillId="0" borderId="0" xfId="35" applyFont="1" applyFill="1" applyBorder="1" applyAlignment="1">
      <alignment horizontal="center" vertical="center" wrapText="1"/>
    </xf>
    <xf numFmtId="0" fontId="13" fillId="0" borderId="0" xfId="35" applyFont="1" applyFill="1" applyBorder="1" applyAlignment="1">
      <alignment horizontal="center" vertical="center"/>
    </xf>
    <xf numFmtId="1" fontId="13" fillId="0" borderId="0" xfId="35" applyNumberFormat="1" applyFont="1" applyFill="1" applyBorder="1" applyAlignment="1">
      <alignment horizontal="center" vertical="center"/>
    </xf>
    <xf numFmtId="1" fontId="13" fillId="0" borderId="38" xfId="35" applyNumberFormat="1" applyFont="1" applyFill="1" applyBorder="1" applyAlignment="1">
      <alignment horizontal="center" vertical="center"/>
    </xf>
    <xf numFmtId="49" fontId="13" fillId="0" borderId="7" xfId="32" applyNumberFormat="1" applyFont="1" applyFill="1" applyBorder="1" applyAlignment="1">
      <alignment horizontal="left" vertical="center" wrapText="1"/>
    </xf>
    <xf numFmtId="0" fontId="13" fillId="0" borderId="7" xfId="35" applyFont="1" applyFill="1" applyBorder="1" applyAlignment="1">
      <alignment horizontal="center" vertical="center" wrapText="1"/>
    </xf>
    <xf numFmtId="0" fontId="13" fillId="0" borderId="8" xfId="35" applyFont="1" applyFill="1" applyBorder="1" applyAlignment="1">
      <alignment horizontal="center" vertical="center"/>
    </xf>
    <xf numFmtId="0" fontId="14" fillId="0" borderId="9" xfId="35" applyFont="1" applyFill="1" applyBorder="1" applyAlignment="1">
      <alignment horizontal="center" vertical="center" wrapText="1"/>
    </xf>
    <xf numFmtId="0" fontId="13" fillId="0" borderId="14" xfId="35" applyFont="1" applyFill="1" applyBorder="1" applyAlignment="1">
      <alignment horizontal="center" vertical="center" wrapText="1"/>
    </xf>
    <xf numFmtId="0" fontId="13" fillId="0" borderId="18" xfId="35" applyFont="1" applyFill="1" applyBorder="1" applyAlignment="1">
      <alignment horizontal="center" vertical="center"/>
    </xf>
    <xf numFmtId="0" fontId="13" fillId="0" borderId="10" xfId="35" applyFont="1" applyFill="1" applyBorder="1" applyAlignment="1">
      <alignment horizontal="center" vertical="center"/>
    </xf>
    <xf numFmtId="0" fontId="14" fillId="0" borderId="14" xfId="35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3" fillId="0" borderId="16" xfId="35" applyFont="1" applyFill="1" applyBorder="1" applyAlignment="1">
      <alignment horizontal="center" vertical="center" wrapText="1"/>
    </xf>
    <xf numFmtId="0" fontId="13" fillId="0" borderId="21" xfId="35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35" applyFont="1" applyFill="1" applyBorder="1" applyAlignment="1">
      <alignment vertical="center" wrapText="1"/>
    </xf>
    <xf numFmtId="49" fontId="13" fillId="0" borderId="43" xfId="32" applyNumberFormat="1" applyFont="1" applyFill="1" applyBorder="1" applyAlignment="1">
      <alignment horizontal="left" vertical="center" wrapText="1"/>
    </xf>
    <xf numFmtId="1" fontId="14" fillId="0" borderId="15" xfId="35" applyNumberFormat="1" applyFont="1" applyFill="1" applyBorder="1" applyAlignment="1">
      <alignment horizontal="center" vertical="center" wrapText="1"/>
    </xf>
    <xf numFmtId="1" fontId="14" fillId="0" borderId="43" xfId="35" applyNumberFormat="1" applyFont="1" applyFill="1" applyBorder="1" applyAlignment="1">
      <alignment horizontal="center" vertical="center"/>
    </xf>
    <xf numFmtId="1" fontId="13" fillId="0" borderId="13" xfId="35" applyNumberFormat="1" applyFont="1" applyFill="1" applyBorder="1" applyAlignment="1">
      <alignment horizontal="center" vertical="center"/>
    </xf>
    <xf numFmtId="1" fontId="14" fillId="0" borderId="15" xfId="35" applyNumberFormat="1" applyFont="1" applyFill="1" applyBorder="1" applyAlignment="1">
      <alignment horizontal="center" vertical="center"/>
    </xf>
    <xf numFmtId="0" fontId="14" fillId="0" borderId="16" xfId="35" applyFont="1" applyFill="1" applyBorder="1" applyAlignment="1">
      <alignment horizontal="center" vertical="center"/>
    </xf>
    <xf numFmtId="1" fontId="13" fillId="0" borderId="15" xfId="35" applyNumberFormat="1" applyFont="1" applyFill="1" applyBorder="1" applyAlignment="1">
      <alignment horizontal="center" vertical="center"/>
    </xf>
    <xf numFmtId="0" fontId="13" fillId="0" borderId="0" xfId="35" applyFont="1" applyFill="1" applyBorder="1" applyAlignment="1">
      <alignment horizontal="right" vertical="center" wrapText="1"/>
    </xf>
    <xf numFmtId="165" fontId="14" fillId="0" borderId="0" xfId="35" applyNumberFormat="1" applyFont="1" applyFill="1" applyBorder="1" applyAlignment="1">
      <alignment vertical="center"/>
    </xf>
    <xf numFmtId="49" fontId="13" fillId="0" borderId="8" xfId="35" applyNumberFormat="1" applyFont="1" applyFill="1" applyBorder="1" applyAlignment="1">
      <alignment horizontal="center" vertical="center" wrapText="1"/>
    </xf>
    <xf numFmtId="1" fontId="13" fillId="0" borderId="8" xfId="35" applyNumberFormat="1" applyFont="1" applyFill="1" applyBorder="1" applyAlignment="1">
      <alignment horizontal="center" vertical="center" wrapText="1"/>
    </xf>
    <xf numFmtId="0" fontId="13" fillId="0" borderId="8" xfId="35" quotePrefix="1" applyFont="1" applyFill="1" applyBorder="1" applyAlignment="1">
      <alignment horizontal="center" vertical="center" wrapText="1"/>
    </xf>
    <xf numFmtId="49" fontId="14" fillId="0" borderId="0" xfId="32" applyNumberFormat="1" applyFont="1" applyFill="1" applyBorder="1" applyAlignment="1">
      <alignment horizontal="left" vertical="center" wrapText="1"/>
    </xf>
    <xf numFmtId="1" fontId="14" fillId="0" borderId="0" xfId="35" applyNumberFormat="1" applyFont="1" applyFill="1" applyBorder="1" applyAlignment="1">
      <alignment vertical="center" wrapText="1"/>
    </xf>
    <xf numFmtId="49" fontId="13" fillId="0" borderId="0" xfId="0" applyNumberFormat="1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/>
    </xf>
    <xf numFmtId="9" fontId="40" fillId="0" borderId="0" xfId="35" applyNumberFormat="1" applyFont="1" applyFill="1" applyBorder="1" applyAlignment="1">
      <alignment vertical="center"/>
    </xf>
    <xf numFmtId="0" fontId="40" fillId="0" borderId="0" xfId="35" applyFont="1" applyFill="1" applyBorder="1" applyAlignment="1">
      <alignment vertical="center"/>
    </xf>
    <xf numFmtId="0" fontId="40" fillId="0" borderId="38" xfId="35" applyFont="1" applyFill="1" applyBorder="1" applyAlignment="1">
      <alignment vertical="center"/>
    </xf>
    <xf numFmtId="0" fontId="40" fillId="0" borderId="0" xfId="35" applyFont="1" applyFill="1" applyAlignment="1">
      <alignment vertical="center"/>
    </xf>
    <xf numFmtId="49" fontId="13" fillId="0" borderId="16" xfId="32" applyNumberFormat="1" applyFont="1" applyFill="1" applyBorder="1" applyAlignment="1">
      <alignment horizontal="left" vertical="center" wrapText="1"/>
    </xf>
    <xf numFmtId="49" fontId="13" fillId="0" borderId="14" xfId="32" applyNumberFormat="1" applyFont="1" applyFill="1" applyBorder="1" applyAlignment="1">
      <alignment horizontal="left" vertical="center" wrapText="1"/>
    </xf>
    <xf numFmtId="0" fontId="13" fillId="0" borderId="11" xfId="35" applyFont="1" applyFill="1" applyBorder="1" applyAlignment="1">
      <alignment horizontal="center" vertical="center"/>
    </xf>
    <xf numFmtId="0" fontId="14" fillId="0" borderId="11" xfId="35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/>
    </xf>
    <xf numFmtId="0" fontId="13" fillId="0" borderId="54" xfId="35" applyFont="1" applyFill="1" applyBorder="1" applyAlignment="1">
      <alignment horizontal="center" vertical="center"/>
    </xf>
    <xf numFmtId="1" fontId="13" fillId="0" borderId="23" xfId="35" applyNumberFormat="1" applyFont="1" applyFill="1" applyBorder="1" applyAlignment="1">
      <alignment horizontal="center" vertical="center"/>
    </xf>
    <xf numFmtId="1" fontId="13" fillId="0" borderId="22" xfId="35" applyNumberFormat="1" applyFont="1" applyFill="1" applyBorder="1" applyAlignment="1">
      <alignment horizontal="center" vertical="center"/>
    </xf>
    <xf numFmtId="1" fontId="14" fillId="0" borderId="23" xfId="35" applyNumberFormat="1" applyFont="1" applyFill="1" applyBorder="1" applyAlignment="1">
      <alignment horizontal="center" vertical="center"/>
    </xf>
    <xf numFmtId="1" fontId="14" fillId="0" borderId="22" xfId="35" applyNumberFormat="1" applyFont="1" applyFill="1" applyBorder="1" applyAlignment="1">
      <alignment horizontal="center" vertical="center"/>
    </xf>
    <xf numFmtId="16" fontId="13" fillId="0" borderId="8" xfId="35" applyNumberFormat="1" applyFont="1" applyFill="1" applyBorder="1" applyAlignment="1">
      <alignment horizontal="center" vertical="center" wrapText="1"/>
    </xf>
    <xf numFmtId="0" fontId="22" fillId="0" borderId="0" xfId="34" applyFont="1" applyFill="1" applyAlignment="1">
      <alignment horizontal="center"/>
    </xf>
    <xf numFmtId="0" fontId="13" fillId="0" borderId="0" xfId="35" applyFont="1" applyFill="1" applyAlignment="1">
      <alignment horizontal="center" vertical="center"/>
    </xf>
    <xf numFmtId="0" fontId="14" fillId="0" borderId="6" xfId="35" applyFont="1" applyFill="1" applyBorder="1" applyAlignment="1">
      <alignment horizontal="left" vertical="center" wrapText="1"/>
    </xf>
    <xf numFmtId="0" fontId="14" fillId="0" borderId="0" xfId="35" applyFont="1" applyFill="1" applyBorder="1" applyAlignment="1">
      <alignment horizontal="left" vertical="center" wrapText="1"/>
    </xf>
    <xf numFmtId="0" fontId="13" fillId="0" borderId="8" xfId="35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49" fontId="21" fillId="0" borderId="0" xfId="34" applyNumberFormat="1" applyFont="1" applyFill="1" applyAlignment="1" applyProtection="1">
      <alignment horizontal="left" vertical="center"/>
      <protection locked="0"/>
    </xf>
    <xf numFmtId="0" fontId="13" fillId="0" borderId="9" xfId="0" applyFont="1" applyFill="1" applyBorder="1" applyAlignment="1">
      <alignment horizontal="left" vertical="center" wrapText="1"/>
    </xf>
    <xf numFmtId="0" fontId="13" fillId="0" borderId="10" xfId="0" applyFont="1" applyFill="1" applyBorder="1" applyAlignment="1">
      <alignment horizontal="justify" vertical="center"/>
    </xf>
    <xf numFmtId="1" fontId="16" fillId="0" borderId="7" xfId="35" applyNumberFormat="1" applyFont="1" applyFill="1" applyBorder="1" applyAlignment="1">
      <alignment horizontal="center" vertical="center"/>
    </xf>
    <xf numFmtId="1" fontId="16" fillId="0" borderId="8" xfId="35" applyNumberFormat="1" applyFont="1" applyFill="1" applyBorder="1" applyAlignment="1">
      <alignment horizontal="center" vertical="center"/>
    </xf>
    <xf numFmtId="1" fontId="16" fillId="0" borderId="25" xfId="35" applyNumberFormat="1" applyFont="1" applyFill="1" applyBorder="1" applyAlignment="1">
      <alignment horizontal="center" vertical="center"/>
    </xf>
    <xf numFmtId="0" fontId="13" fillId="0" borderId="7" xfId="35" applyNumberFormat="1" applyFont="1" applyFill="1" applyBorder="1" applyAlignment="1">
      <alignment horizontal="center" vertical="center"/>
    </xf>
    <xf numFmtId="0" fontId="14" fillId="0" borderId="45" xfId="35" applyFont="1" applyFill="1" applyBorder="1" applyAlignment="1">
      <alignment horizontal="center" vertical="center"/>
    </xf>
    <xf numFmtId="1" fontId="14" fillId="0" borderId="56" xfId="35" applyNumberFormat="1" applyFont="1" applyFill="1" applyBorder="1" applyAlignment="1">
      <alignment horizontal="center" vertical="center" wrapText="1"/>
    </xf>
    <xf numFmtId="49" fontId="14" fillId="0" borderId="8" xfId="35" applyNumberFormat="1" applyFont="1" applyFill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/>
    </xf>
    <xf numFmtId="0" fontId="21" fillId="0" borderId="33" xfId="0" applyFont="1" applyBorder="1" applyAlignment="1">
      <alignment horizontal="center" vertical="center"/>
    </xf>
    <xf numFmtId="0" fontId="26" fillId="22" borderId="33" xfId="0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/>
    </xf>
    <xf numFmtId="0" fontId="21" fillId="22" borderId="33" xfId="0" applyFont="1" applyFill="1" applyBorder="1" applyAlignment="1"/>
    <xf numFmtId="1" fontId="21" fillId="0" borderId="33" xfId="0" applyNumberFormat="1" applyFont="1" applyFill="1" applyBorder="1" applyAlignment="1">
      <alignment horizontal="center" vertical="center"/>
    </xf>
    <xf numFmtId="1" fontId="26" fillId="0" borderId="33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34" fillId="0" borderId="0" xfId="0" applyFont="1" applyAlignment="1"/>
    <xf numFmtId="0" fontId="21" fillId="22" borderId="33" xfId="0" applyFont="1" applyFill="1" applyBorder="1" applyAlignment="1">
      <alignment horizontal="center" vertical="center"/>
    </xf>
    <xf numFmtId="0" fontId="21" fillId="24" borderId="33" xfId="0" applyFont="1" applyFill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1" fontId="21" fillId="0" borderId="34" xfId="0" applyNumberFormat="1" applyFont="1" applyFill="1" applyBorder="1" applyAlignment="1">
      <alignment horizontal="center" vertical="center"/>
    </xf>
    <xf numFmtId="0" fontId="13" fillId="0" borderId="55" xfId="35" applyFont="1" applyFill="1" applyBorder="1" applyAlignment="1">
      <alignment vertical="center"/>
    </xf>
    <xf numFmtId="0" fontId="13" fillId="0" borderId="37" xfId="35" applyFont="1" applyFill="1" applyBorder="1" applyAlignment="1">
      <alignment horizontal="left" vertical="center" wrapText="1"/>
    </xf>
    <xf numFmtId="0" fontId="13" fillId="0" borderId="37" xfId="0" applyFont="1" applyFill="1" applyBorder="1" applyAlignment="1">
      <alignment vertical="center" wrapText="1"/>
    </xf>
    <xf numFmtId="0" fontId="13" fillId="0" borderId="37" xfId="0" applyFont="1" applyFill="1" applyBorder="1" applyAlignment="1">
      <alignment vertical="center"/>
    </xf>
    <xf numFmtId="1" fontId="14" fillId="0" borderId="60" xfId="35" applyNumberFormat="1" applyFont="1" applyFill="1" applyBorder="1" applyAlignment="1">
      <alignment horizontal="center" vertical="center"/>
    </xf>
    <xf numFmtId="1" fontId="14" fillId="0" borderId="45" xfId="35" applyNumberFormat="1" applyFont="1" applyFill="1" applyBorder="1" applyAlignment="1">
      <alignment horizontal="center" vertical="center"/>
    </xf>
    <xf numFmtId="0" fontId="13" fillId="0" borderId="7" xfId="0" applyNumberFormat="1" applyFont="1" applyFill="1" applyBorder="1" applyAlignment="1">
      <alignment horizontal="center" vertical="center" wrapText="1"/>
    </xf>
    <xf numFmtId="0" fontId="13" fillId="0" borderId="22" xfId="35" applyFont="1" applyFill="1" applyBorder="1" applyAlignment="1">
      <alignment horizontal="center" vertical="center"/>
    </xf>
    <xf numFmtId="0" fontId="13" fillId="0" borderId="14" xfId="35" applyNumberFormat="1" applyFont="1" applyFill="1" applyBorder="1" applyAlignment="1">
      <alignment horizontal="center" vertical="center"/>
    </xf>
    <xf numFmtId="0" fontId="14" fillId="0" borderId="37" xfId="35" applyFont="1" applyFill="1" applyBorder="1" applyAlignment="1">
      <alignment horizontal="center" vertical="center" wrapText="1"/>
    </xf>
    <xf numFmtId="1" fontId="14" fillId="0" borderId="37" xfId="0" applyNumberFormat="1" applyFont="1" applyFill="1" applyBorder="1" applyAlignment="1">
      <alignment horizontal="center" vertical="center"/>
    </xf>
    <xf numFmtId="1" fontId="14" fillId="0" borderId="59" xfId="35" applyNumberFormat="1" applyFont="1" applyFill="1" applyBorder="1" applyAlignment="1">
      <alignment horizontal="center" vertical="center"/>
    </xf>
    <xf numFmtId="1" fontId="13" fillId="0" borderId="60" xfId="35" applyNumberFormat="1" applyFont="1" applyFill="1" applyBorder="1" applyAlignment="1">
      <alignment horizontal="center" vertical="center"/>
    </xf>
    <xf numFmtId="1" fontId="13" fillId="0" borderId="45" xfId="35" applyNumberFormat="1" applyFont="1" applyFill="1" applyBorder="1" applyAlignment="1">
      <alignment horizontal="center" vertical="center"/>
    </xf>
    <xf numFmtId="1" fontId="13" fillId="0" borderId="19" xfId="35" applyNumberFormat="1" applyFont="1" applyFill="1" applyBorder="1" applyAlignment="1">
      <alignment horizontal="center" vertical="center"/>
    </xf>
    <xf numFmtId="0" fontId="13" fillId="0" borderId="8" xfId="35" applyFont="1" applyFill="1" applyBorder="1" applyAlignment="1">
      <alignment vertical="center"/>
    </xf>
    <xf numFmtId="0" fontId="41" fillId="0" borderId="0" xfId="0" applyFont="1"/>
    <xf numFmtId="0" fontId="13" fillId="0" borderId="0" xfId="0" applyFont="1" applyFill="1" applyBorder="1" applyAlignment="1">
      <alignment horizontal="left" vertical="center"/>
    </xf>
    <xf numFmtId="0" fontId="15" fillId="0" borderId="0" xfId="35" applyFont="1" applyFill="1" applyBorder="1" applyAlignment="1">
      <alignment vertical="center"/>
    </xf>
    <xf numFmtId="0" fontId="13" fillId="0" borderId="35" xfId="0" applyFont="1" applyFill="1" applyBorder="1" applyAlignment="1">
      <alignment horizontal="left" vertical="center" wrapText="1"/>
    </xf>
    <xf numFmtId="0" fontId="16" fillId="0" borderId="9" xfId="35" applyFont="1" applyFill="1" applyBorder="1" applyAlignment="1">
      <alignment horizontal="left" vertical="center" wrapText="1" indent="3"/>
    </xf>
    <xf numFmtId="0" fontId="16" fillId="0" borderId="19" xfId="35" applyNumberFormat="1" applyFont="1" applyFill="1" applyBorder="1" applyAlignment="1">
      <alignment horizontal="center" vertical="center"/>
    </xf>
    <xf numFmtId="1" fontId="16" fillId="0" borderId="9" xfId="35" applyNumberFormat="1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6" fillId="0" borderId="35" xfId="0" applyFont="1" applyFill="1" applyBorder="1" applyAlignment="1">
      <alignment horizontal="left" vertical="center" wrapText="1"/>
    </xf>
    <xf numFmtId="1" fontId="42" fillId="0" borderId="7" xfId="35" applyNumberFormat="1" applyFont="1" applyFill="1" applyBorder="1" applyAlignment="1">
      <alignment vertical="center"/>
    </xf>
    <xf numFmtId="1" fontId="42" fillId="0" borderId="9" xfId="35" applyNumberFormat="1" applyFont="1" applyFill="1" applyBorder="1" applyAlignment="1">
      <alignment vertical="center"/>
    </xf>
    <xf numFmtId="0" fontId="16" fillId="0" borderId="0" xfId="35" applyFont="1" applyFill="1" applyAlignment="1">
      <alignment vertical="center"/>
    </xf>
    <xf numFmtId="0" fontId="16" fillId="0" borderId="0" xfId="35" applyFont="1" applyFill="1" applyAlignment="1">
      <alignment horizontal="center" vertical="center"/>
    </xf>
    <xf numFmtId="0" fontId="16" fillId="0" borderId="23" xfId="0" applyFont="1" applyFill="1" applyBorder="1" applyAlignment="1">
      <alignment horizontal="left" vertical="center" wrapText="1"/>
    </xf>
    <xf numFmtId="1" fontId="42" fillId="0" borderId="7" xfId="35" applyNumberFormat="1" applyFont="1" applyFill="1" applyBorder="1" applyAlignment="1">
      <alignment horizontal="center" vertical="center"/>
    </xf>
    <xf numFmtId="1" fontId="42" fillId="0" borderId="9" xfId="35" applyNumberFormat="1" applyFont="1" applyFill="1" applyBorder="1" applyAlignment="1">
      <alignment horizontal="center" vertical="center"/>
    </xf>
    <xf numFmtId="0" fontId="16" fillId="0" borderId="35" xfId="35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left" vertical="center"/>
    </xf>
    <xf numFmtId="0" fontId="16" fillId="0" borderId="23" xfId="0" applyFont="1" applyFill="1" applyBorder="1" applyAlignment="1">
      <alignment horizontal="left" vertical="center"/>
    </xf>
    <xf numFmtId="0" fontId="16" fillId="0" borderId="37" xfId="35" applyFont="1" applyFill="1" applyBorder="1" applyAlignment="1">
      <alignment horizontal="left" vertical="center" wrapText="1" indent="3"/>
    </xf>
    <xf numFmtId="1" fontId="16" fillId="0" borderId="45" xfId="35" applyNumberFormat="1" applyFont="1" applyFill="1" applyBorder="1" applyAlignment="1">
      <alignment horizontal="center" vertical="center"/>
    </xf>
    <xf numFmtId="1" fontId="16" fillId="0" borderId="37" xfId="35" applyNumberFormat="1" applyFont="1" applyFill="1" applyBorder="1" applyAlignment="1">
      <alignment horizontal="center" vertical="center"/>
    </xf>
    <xf numFmtId="1" fontId="16" fillId="0" borderId="19" xfId="35" applyNumberFormat="1" applyFont="1" applyFill="1" applyBorder="1" applyAlignment="1">
      <alignment horizontal="center" vertical="center"/>
    </xf>
    <xf numFmtId="0" fontId="16" fillId="0" borderId="19" xfId="35" applyNumberFormat="1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6" fillId="0" borderId="19" xfId="35" applyNumberFormat="1" applyFont="1" applyFill="1" applyBorder="1" applyAlignment="1">
      <alignment horizontal="center" vertical="center" wrapText="1"/>
    </xf>
    <xf numFmtId="1" fontId="16" fillId="0" borderId="37" xfId="0" applyNumberFormat="1" applyFont="1" applyFill="1" applyBorder="1" applyAlignment="1">
      <alignment horizontal="center" vertical="center"/>
    </xf>
    <xf numFmtId="1" fontId="16" fillId="0" borderId="7" xfId="0" applyNumberFormat="1" applyFont="1" applyFill="1" applyBorder="1" applyAlignment="1">
      <alignment horizontal="center" vertical="center"/>
    </xf>
    <xf numFmtId="1" fontId="16" fillId="0" borderId="9" xfId="0" applyNumberFormat="1" applyFont="1" applyFill="1" applyBorder="1" applyAlignment="1">
      <alignment horizontal="center" vertical="center"/>
    </xf>
    <xf numFmtId="49" fontId="13" fillId="0" borderId="8" xfId="35" quotePrefix="1" applyNumberFormat="1" applyFont="1" applyFill="1" applyBorder="1" applyAlignment="1">
      <alignment horizontal="center" vertical="center" wrapText="1"/>
    </xf>
    <xf numFmtId="0" fontId="13" fillId="0" borderId="0" xfId="35" applyFont="1" applyFill="1" applyAlignment="1">
      <alignment wrapText="1"/>
    </xf>
    <xf numFmtId="0" fontId="13" fillId="0" borderId="0" xfId="35" applyFont="1" applyFill="1"/>
    <xf numFmtId="0" fontId="14" fillId="0" borderId="0" xfId="35" applyFont="1" applyFill="1" applyAlignment="1">
      <alignment horizontal="justify" vertical="center" wrapText="1"/>
    </xf>
    <xf numFmtId="1" fontId="14" fillId="0" borderId="46" xfId="0" applyNumberFormat="1" applyFont="1" applyFill="1" applyBorder="1" applyAlignment="1">
      <alignment horizontal="center" vertical="center"/>
    </xf>
    <xf numFmtId="1" fontId="14" fillId="0" borderId="45" xfId="0" applyNumberFormat="1" applyFont="1" applyFill="1" applyBorder="1" applyAlignment="1">
      <alignment horizontal="center" vertical="center"/>
    </xf>
    <xf numFmtId="1" fontId="14" fillId="0" borderId="47" xfId="0" applyNumberFormat="1" applyFont="1" applyFill="1" applyBorder="1" applyAlignment="1">
      <alignment horizontal="center" vertical="center"/>
    </xf>
    <xf numFmtId="1" fontId="14" fillId="25" borderId="12" xfId="0" applyNumberFormat="1" applyFont="1" applyFill="1" applyBorder="1" applyAlignment="1">
      <alignment horizontal="center" vertical="center"/>
    </xf>
    <xf numFmtId="0" fontId="14" fillId="25" borderId="53" xfId="35" applyNumberFormat="1" applyFont="1" applyFill="1" applyBorder="1" applyAlignment="1">
      <alignment horizontal="center" vertical="center"/>
    </xf>
    <xf numFmtId="1" fontId="14" fillId="25" borderId="53" xfId="35" applyNumberFormat="1" applyFont="1" applyFill="1" applyBorder="1" applyAlignment="1">
      <alignment horizontal="center" vertical="center"/>
    </xf>
    <xf numFmtId="0" fontId="14" fillId="25" borderId="12" xfId="35" applyNumberFormat="1" applyFont="1" applyFill="1" applyBorder="1" applyAlignment="1">
      <alignment horizontal="center" vertical="center"/>
    </xf>
    <xf numFmtId="1" fontId="14" fillId="25" borderId="12" xfId="35" applyNumberFormat="1" applyFont="1" applyFill="1" applyBorder="1" applyAlignment="1">
      <alignment horizontal="center" vertical="center"/>
    </xf>
    <xf numFmtId="0" fontId="15" fillId="0" borderId="48" xfId="35" applyFont="1" applyFill="1" applyBorder="1" applyAlignment="1">
      <alignment horizontal="left" vertical="center"/>
    </xf>
    <xf numFmtId="0" fontId="14" fillId="0" borderId="6" xfId="35" applyFont="1" applyFill="1" applyBorder="1" applyAlignment="1">
      <alignment horizontal="right" vertical="center" wrapText="1"/>
    </xf>
    <xf numFmtId="1" fontId="13" fillId="0" borderId="43" xfId="35" applyNumberFormat="1" applyFont="1" applyFill="1" applyBorder="1" applyAlignment="1">
      <alignment horizontal="center" vertical="center"/>
    </xf>
    <xf numFmtId="1" fontId="13" fillId="0" borderId="57" xfId="35" applyNumberFormat="1" applyFont="1" applyFill="1" applyBorder="1" applyAlignment="1">
      <alignment horizontal="center" vertical="center"/>
    </xf>
    <xf numFmtId="0" fontId="14" fillId="0" borderId="43" xfId="35" applyFont="1" applyFill="1" applyBorder="1" applyAlignment="1">
      <alignment horizontal="center" vertical="center"/>
    </xf>
    <xf numFmtId="1" fontId="14" fillId="0" borderId="56" xfId="35" applyNumberFormat="1" applyFont="1" applyFill="1" applyBorder="1" applyAlignment="1">
      <alignment horizontal="center" vertical="center"/>
    </xf>
    <xf numFmtId="0" fontId="13" fillId="0" borderId="41" xfId="35" applyFont="1" applyFill="1" applyBorder="1" applyAlignment="1">
      <alignment horizontal="center" vertical="center"/>
    </xf>
    <xf numFmtId="0" fontId="13" fillId="0" borderId="12" xfId="35" applyFont="1" applyFill="1" applyBorder="1" applyAlignment="1">
      <alignment horizontal="center" vertical="center"/>
    </xf>
    <xf numFmtId="0" fontId="13" fillId="0" borderId="23" xfId="35" applyFont="1" applyFill="1" applyBorder="1" applyAlignment="1">
      <alignment horizontal="left" vertical="center" wrapText="1"/>
    </xf>
    <xf numFmtId="0" fontId="16" fillId="0" borderId="35" xfId="35" applyFont="1" applyFill="1" applyBorder="1" applyAlignment="1">
      <alignment horizontal="left" vertical="center" wrapText="1"/>
    </xf>
    <xf numFmtId="0" fontId="16" fillId="0" borderId="17" xfId="35" applyFont="1" applyFill="1" applyBorder="1" applyAlignment="1">
      <alignment horizontal="left" vertical="center" wrapText="1" indent="3"/>
    </xf>
    <xf numFmtId="0" fontId="16" fillId="0" borderId="23" xfId="35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left" vertical="center"/>
    </xf>
    <xf numFmtId="0" fontId="16" fillId="0" borderId="35" xfId="0" applyFont="1" applyFill="1" applyBorder="1" applyAlignment="1">
      <alignment horizontal="left" vertical="center"/>
    </xf>
    <xf numFmtId="0" fontId="16" fillId="0" borderId="17" xfId="35" applyFont="1" applyFill="1" applyBorder="1" applyAlignment="1">
      <alignment horizontal="left" vertical="center" wrapText="1"/>
    </xf>
    <xf numFmtId="0" fontId="16" fillId="0" borderId="23" xfId="35" applyFont="1" applyFill="1" applyBorder="1" applyAlignment="1">
      <alignment horizontal="left" vertical="center"/>
    </xf>
    <xf numFmtId="0" fontId="16" fillId="0" borderId="17" xfId="35" applyFont="1" applyFill="1" applyBorder="1" applyAlignment="1">
      <alignment horizontal="left" vertical="center"/>
    </xf>
    <xf numFmtId="49" fontId="13" fillId="0" borderId="7" xfId="0" applyNumberFormat="1" applyFont="1" applyFill="1" applyBorder="1" applyAlignment="1">
      <alignment horizontal="left" vertical="center" wrapText="1"/>
    </xf>
    <xf numFmtId="49" fontId="13" fillId="0" borderId="35" xfId="0" applyNumberFormat="1" applyFont="1" applyFill="1" applyBorder="1" applyAlignment="1">
      <alignment horizontal="left" vertical="center" wrapText="1"/>
    </xf>
    <xf numFmtId="49" fontId="13" fillId="0" borderId="43" xfId="35" applyNumberFormat="1" applyFont="1" applyFill="1" applyBorder="1" applyAlignment="1">
      <alignment horizontal="center" vertical="center"/>
    </xf>
    <xf numFmtId="49" fontId="13" fillId="0" borderId="13" xfId="35" applyNumberFormat="1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38" xfId="0" applyFont="1" applyFill="1" applyBorder="1" applyAlignment="1">
      <alignment horizontal="center" vertical="center" wrapText="1"/>
    </xf>
    <xf numFmtId="49" fontId="14" fillId="0" borderId="8" xfId="35" applyNumberFormat="1" applyFont="1" applyFill="1" applyBorder="1" applyAlignment="1">
      <alignment horizontal="center" vertical="center"/>
    </xf>
    <xf numFmtId="1" fontId="14" fillId="0" borderId="8" xfId="35" quotePrefix="1" applyNumberFormat="1" applyFont="1" applyFill="1" applyBorder="1" applyAlignment="1">
      <alignment horizontal="center" vertical="center"/>
    </xf>
    <xf numFmtId="0" fontId="13" fillId="0" borderId="8" xfId="35" applyFont="1" applyFill="1" applyBorder="1" applyAlignment="1">
      <alignment horizontal="center" vertical="center" wrapText="1"/>
    </xf>
    <xf numFmtId="0" fontId="13" fillId="0" borderId="22" xfId="35" applyNumberFormat="1" applyFont="1" applyFill="1" applyBorder="1" applyAlignment="1">
      <alignment horizontal="center" vertical="center"/>
    </xf>
    <xf numFmtId="1" fontId="14" fillId="0" borderId="46" xfId="35" applyNumberFormat="1" applyFont="1" applyFill="1" applyBorder="1" applyAlignment="1">
      <alignment horizontal="center" vertical="center"/>
    </xf>
    <xf numFmtId="1" fontId="14" fillId="0" borderId="47" xfId="35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6" fillId="0" borderId="8" xfId="35" applyNumberFormat="1" applyFont="1" applyFill="1" applyBorder="1" applyAlignment="1">
      <alignment horizontal="center" vertical="center" wrapText="1"/>
    </xf>
    <xf numFmtId="0" fontId="16" fillId="0" borderId="8" xfId="35" applyNumberFormat="1" applyFont="1" applyFill="1" applyBorder="1" applyAlignment="1">
      <alignment horizontal="center" vertical="center"/>
    </xf>
    <xf numFmtId="0" fontId="16" fillId="0" borderId="8" xfId="0" applyNumberFormat="1" applyFont="1" applyFill="1" applyBorder="1" applyAlignment="1">
      <alignment horizontal="center" vertical="center"/>
    </xf>
    <xf numFmtId="0" fontId="16" fillId="0" borderId="45" xfId="35" applyNumberFormat="1" applyFont="1" applyFill="1" applyBorder="1" applyAlignment="1">
      <alignment horizontal="center" vertical="center" wrapText="1"/>
    </xf>
    <xf numFmtId="0" fontId="16" fillId="0" borderId="45" xfId="0" applyNumberFormat="1" applyFont="1" applyFill="1" applyBorder="1" applyAlignment="1">
      <alignment horizontal="center" vertical="center"/>
    </xf>
    <xf numFmtId="0" fontId="16" fillId="0" borderId="45" xfId="35" applyNumberFormat="1" applyFont="1" applyFill="1" applyBorder="1" applyAlignment="1">
      <alignment horizontal="center" vertical="center"/>
    </xf>
    <xf numFmtId="0" fontId="13" fillId="0" borderId="45" xfId="35" applyNumberFormat="1" applyFont="1" applyFill="1" applyBorder="1" applyAlignment="1">
      <alignment horizontal="center" vertical="center"/>
    </xf>
    <xf numFmtId="0" fontId="13" fillId="0" borderId="60" xfId="35" applyNumberFormat="1" applyFont="1" applyFill="1" applyBorder="1" applyAlignment="1">
      <alignment horizontal="center" vertical="center"/>
    </xf>
    <xf numFmtId="0" fontId="16" fillId="0" borderId="7" xfId="35" applyNumberFormat="1" applyFont="1" applyFill="1" applyBorder="1" applyAlignment="1">
      <alignment horizontal="center" vertical="center" wrapText="1"/>
    </xf>
    <xf numFmtId="0" fontId="16" fillId="0" borderId="7" xfId="0" applyNumberFormat="1" applyFont="1" applyFill="1" applyBorder="1" applyAlignment="1">
      <alignment horizontal="center" vertical="center"/>
    </xf>
    <xf numFmtId="0" fontId="13" fillId="0" borderId="19" xfId="35" applyNumberFormat="1" applyFont="1" applyFill="1" applyBorder="1" applyAlignment="1">
      <alignment horizontal="center" vertical="center"/>
    </xf>
    <xf numFmtId="0" fontId="16" fillId="0" borderId="7" xfId="35" applyNumberFormat="1" applyFont="1" applyFill="1" applyBorder="1" applyAlignment="1">
      <alignment horizontal="center" vertical="center"/>
    </xf>
    <xf numFmtId="0" fontId="16" fillId="0" borderId="7" xfId="0" applyNumberFormat="1" applyFont="1" applyFill="1" applyBorder="1" applyAlignment="1">
      <alignment horizontal="center" vertical="center" wrapText="1"/>
    </xf>
    <xf numFmtId="0" fontId="16" fillId="0" borderId="7" xfId="35" applyNumberFormat="1" applyFont="1" applyFill="1" applyBorder="1" applyAlignment="1">
      <alignment vertical="center"/>
    </xf>
    <xf numFmtId="0" fontId="16" fillId="0" borderId="8" xfId="35" applyNumberFormat="1" applyFont="1" applyFill="1" applyBorder="1" applyAlignment="1">
      <alignment vertical="center"/>
    </xf>
    <xf numFmtId="0" fontId="13" fillId="0" borderId="63" xfId="35" applyNumberFormat="1" applyFont="1" applyFill="1" applyBorder="1" applyAlignment="1">
      <alignment horizontal="center" vertical="center"/>
    </xf>
    <xf numFmtId="1" fontId="13" fillId="0" borderId="20" xfId="35" applyNumberFormat="1" applyFont="1" applyFill="1" applyBorder="1" applyAlignment="1">
      <alignment horizontal="center" vertical="center"/>
    </xf>
    <xf numFmtId="1" fontId="16" fillId="0" borderId="23" xfId="35" applyNumberFormat="1" applyFont="1" applyFill="1" applyBorder="1" applyAlignment="1">
      <alignment horizontal="center" vertical="center"/>
    </xf>
    <xf numFmtId="0" fontId="43" fillId="26" borderId="37" xfId="35" applyFont="1" applyFill="1" applyBorder="1" applyAlignment="1">
      <alignment vertical="center" wrapText="1"/>
    </xf>
    <xf numFmtId="0" fontId="44" fillId="0" borderId="9" xfId="0" applyFont="1" applyFill="1" applyBorder="1" applyAlignment="1">
      <alignment horizontal="center" vertical="center"/>
    </xf>
    <xf numFmtId="0" fontId="43" fillId="26" borderId="37" xfId="0" applyFont="1" applyFill="1" applyBorder="1" applyAlignment="1">
      <alignment horizontal="left" vertical="center" wrapText="1"/>
    </xf>
    <xf numFmtId="0" fontId="44" fillId="0" borderId="9" xfId="35" applyFont="1" applyFill="1" applyBorder="1" applyAlignment="1">
      <alignment horizontal="center" vertical="center"/>
    </xf>
    <xf numFmtId="0" fontId="43" fillId="26" borderId="44" xfId="0" applyFont="1" applyFill="1" applyBorder="1" applyAlignment="1">
      <alignment horizontal="left" vertical="center" wrapText="1"/>
    </xf>
    <xf numFmtId="0" fontId="44" fillId="0" borderId="10" xfId="35" applyFont="1" applyFill="1" applyBorder="1" applyAlignment="1">
      <alignment horizontal="center" vertical="center"/>
    </xf>
    <xf numFmtId="49" fontId="43" fillId="0" borderId="16" xfId="32" applyNumberFormat="1" applyFont="1" applyFill="1" applyBorder="1" applyAlignment="1">
      <alignment horizontal="left" vertical="center" wrapText="1"/>
    </xf>
    <xf numFmtId="0" fontId="43" fillId="26" borderId="36" xfId="35" applyFont="1" applyFill="1" applyBorder="1" applyAlignment="1">
      <alignment vertical="center" wrapText="1"/>
    </xf>
    <xf numFmtId="0" fontId="43" fillId="0" borderId="16" xfId="35" applyFont="1" applyFill="1" applyBorder="1" applyAlignment="1">
      <alignment horizontal="center" vertical="center" wrapText="1"/>
    </xf>
    <xf numFmtId="0" fontId="43" fillId="0" borderId="21" xfId="35" applyFont="1" applyFill="1" applyBorder="1" applyAlignment="1">
      <alignment horizontal="center" vertical="center" wrapText="1"/>
    </xf>
    <xf numFmtId="0" fontId="43" fillId="0" borderId="11" xfId="35" applyFont="1" applyFill="1" applyBorder="1" applyAlignment="1">
      <alignment horizontal="center" vertical="center" wrapText="1"/>
    </xf>
    <xf numFmtId="0" fontId="44" fillId="0" borderId="16" xfId="35" applyFont="1" applyFill="1" applyBorder="1" applyAlignment="1">
      <alignment horizontal="center" vertical="center"/>
    </xf>
    <xf numFmtId="0" fontId="44" fillId="0" borderId="11" xfId="35" applyFont="1" applyFill="1" applyBorder="1" applyAlignment="1">
      <alignment horizontal="center" vertical="center" wrapText="1"/>
    </xf>
    <xf numFmtId="1" fontId="43" fillId="0" borderId="16" xfId="35" applyNumberFormat="1" applyFont="1" applyFill="1" applyBorder="1" applyAlignment="1">
      <alignment horizontal="center" vertical="center"/>
    </xf>
    <xf numFmtId="49" fontId="43" fillId="0" borderId="7" xfId="32" applyNumberFormat="1" applyFont="1" applyFill="1" applyBorder="1" applyAlignment="1">
      <alignment horizontal="left" vertical="center" wrapText="1"/>
    </xf>
    <xf numFmtId="0" fontId="43" fillId="0" borderId="7" xfId="35" applyFont="1" applyFill="1" applyBorder="1" applyAlignment="1">
      <alignment horizontal="center" vertical="center" wrapText="1"/>
    </xf>
    <xf numFmtId="0" fontId="43" fillId="0" borderId="8" xfId="35" applyFont="1" applyFill="1" applyBorder="1" applyAlignment="1">
      <alignment horizontal="center" vertical="center" wrapText="1"/>
    </xf>
    <xf numFmtId="0" fontId="43" fillId="0" borderId="9" xfId="35" applyFont="1" applyFill="1" applyBorder="1" applyAlignment="1">
      <alignment horizontal="center" vertical="center" wrapText="1"/>
    </xf>
    <xf numFmtId="0" fontId="44" fillId="0" borderId="7" xfId="35" applyFont="1" applyFill="1" applyBorder="1" applyAlignment="1">
      <alignment horizontal="center" vertical="center"/>
    </xf>
    <xf numFmtId="0" fontId="44" fillId="0" borderId="9" xfId="35" applyFont="1" applyFill="1" applyBorder="1" applyAlignment="1">
      <alignment horizontal="center" vertical="center" wrapText="1"/>
    </xf>
    <xf numFmtId="1" fontId="43" fillId="0" borderId="7" xfId="35" applyNumberFormat="1" applyFont="1" applyFill="1" applyBorder="1" applyAlignment="1">
      <alignment horizontal="center" vertical="center"/>
    </xf>
    <xf numFmtId="0" fontId="43" fillId="0" borderId="8" xfId="35" applyFont="1" applyFill="1" applyBorder="1" applyAlignment="1">
      <alignment horizontal="center" vertical="center"/>
    </xf>
    <xf numFmtId="0" fontId="43" fillId="0" borderId="9" xfId="35" applyFont="1" applyFill="1" applyBorder="1" applyAlignment="1">
      <alignment horizontal="center" vertical="center"/>
    </xf>
    <xf numFmtId="49" fontId="43" fillId="0" borderId="14" xfId="32" applyNumberFormat="1" applyFont="1" applyFill="1" applyBorder="1" applyAlignment="1">
      <alignment horizontal="left" vertical="center" wrapText="1"/>
    </xf>
    <xf numFmtId="0" fontId="43" fillId="0" borderId="14" xfId="35" applyFont="1" applyFill="1" applyBorder="1" applyAlignment="1">
      <alignment horizontal="center" vertical="center" wrapText="1"/>
    </xf>
    <xf numFmtId="0" fontId="43" fillId="0" borderId="18" xfId="35" applyFont="1" applyFill="1" applyBorder="1" applyAlignment="1">
      <alignment horizontal="center" vertical="center" wrapText="1"/>
    </xf>
    <xf numFmtId="0" fontId="43" fillId="0" borderId="10" xfId="35" applyFont="1" applyFill="1" applyBorder="1" applyAlignment="1">
      <alignment horizontal="center" vertical="center"/>
    </xf>
    <xf numFmtId="0" fontId="44" fillId="0" borderId="14" xfId="35" applyFont="1" applyFill="1" applyBorder="1" applyAlignment="1">
      <alignment horizontal="center" vertical="center"/>
    </xf>
    <xf numFmtId="1" fontId="43" fillId="0" borderId="14" xfId="35" applyNumberFormat="1" applyFont="1" applyFill="1" applyBorder="1" applyAlignment="1">
      <alignment horizontal="center" vertical="center"/>
    </xf>
    <xf numFmtId="0" fontId="43" fillId="0" borderId="36" xfId="35" applyFont="1" applyFill="1" applyBorder="1" applyAlignment="1">
      <alignment vertical="center"/>
    </xf>
    <xf numFmtId="0" fontId="43" fillId="0" borderId="37" xfId="35" applyFont="1" applyFill="1" applyBorder="1" applyAlignment="1">
      <alignment vertical="center" wrapText="1"/>
    </xf>
    <xf numFmtId="0" fontId="43" fillId="0" borderId="37" xfId="35" applyFont="1" applyFill="1" applyBorder="1" applyAlignment="1">
      <alignment horizontal="left" vertical="center" wrapText="1"/>
    </xf>
    <xf numFmtId="0" fontId="43" fillId="0" borderId="37" xfId="0" applyFont="1" applyFill="1" applyBorder="1" applyAlignment="1">
      <alignment horizontal="left" vertical="center"/>
    </xf>
    <xf numFmtId="0" fontId="43" fillId="0" borderId="44" xfId="0" applyFont="1" applyFill="1" applyBorder="1" applyAlignment="1">
      <alignment horizontal="left" vertical="center"/>
    </xf>
    <xf numFmtId="0" fontId="43" fillId="0" borderId="55" xfId="35" applyFont="1" applyFill="1" applyBorder="1" applyAlignment="1">
      <alignment horizontal="left" vertical="center" wrapText="1"/>
    </xf>
    <xf numFmtId="0" fontId="43" fillId="0" borderId="55" xfId="35" applyFont="1" applyFill="1" applyBorder="1" applyAlignment="1">
      <alignment vertical="center"/>
    </xf>
    <xf numFmtId="0" fontId="46" fillId="0" borderId="37" xfId="35" applyFont="1" applyFill="1" applyBorder="1" applyAlignment="1">
      <alignment horizontal="left" vertical="center" wrapText="1" indent="3"/>
    </xf>
    <xf numFmtId="0" fontId="43" fillId="0" borderId="37" xfId="0" applyFont="1" applyFill="1" applyBorder="1" applyAlignment="1">
      <alignment horizontal="left" vertical="center" wrapText="1"/>
    </xf>
    <xf numFmtId="0" fontId="43" fillId="0" borderId="59" xfId="0" applyFont="1" applyFill="1" applyBorder="1" applyAlignment="1">
      <alignment horizontal="left" vertical="center" wrapText="1"/>
    </xf>
    <xf numFmtId="0" fontId="46" fillId="0" borderId="9" xfId="35" applyFont="1" applyFill="1" applyBorder="1" applyAlignment="1">
      <alignment horizontal="left" vertical="center" wrapText="1" indent="3"/>
    </xf>
    <xf numFmtId="0" fontId="21" fillId="0" borderId="0" xfId="34" applyFont="1" applyBorder="1" applyAlignment="1">
      <alignment horizontal="center"/>
    </xf>
    <xf numFmtId="0" fontId="30" fillId="0" borderId="0" xfId="34" applyFont="1" applyAlignment="1">
      <alignment horizontal="center"/>
    </xf>
    <xf numFmtId="0" fontId="35" fillId="0" borderId="49" xfId="0" applyFont="1" applyBorder="1" applyAlignment="1">
      <alignment horizontal="center" vertical="center"/>
    </xf>
    <xf numFmtId="0" fontId="35" fillId="0" borderId="50" xfId="0" applyFont="1" applyBorder="1"/>
    <xf numFmtId="0" fontId="35" fillId="0" borderId="34" xfId="0" applyFont="1" applyBorder="1"/>
    <xf numFmtId="0" fontId="21" fillId="0" borderId="0" xfId="34" applyFont="1" applyAlignment="1">
      <alignment horizontal="center"/>
    </xf>
    <xf numFmtId="49" fontId="35" fillId="0" borderId="8" xfId="0" applyNumberFormat="1" applyFont="1" applyBorder="1" applyAlignment="1">
      <alignment horizontal="center" textRotation="90" wrapText="1"/>
    </xf>
    <xf numFmtId="49" fontId="35" fillId="0" borderId="40" xfId="0" applyNumberFormat="1" applyFont="1" applyBorder="1" applyAlignment="1">
      <alignment horizontal="center" textRotation="90" wrapText="1"/>
    </xf>
    <xf numFmtId="0" fontId="31" fillId="0" borderId="0" xfId="34" applyFont="1" applyAlignment="1">
      <alignment horizontal="center"/>
    </xf>
    <xf numFmtId="0" fontId="22" fillId="0" borderId="0" xfId="34" applyFont="1" applyFill="1" applyAlignment="1">
      <alignment horizontal="center"/>
    </xf>
    <xf numFmtId="0" fontId="32" fillId="0" borderId="0" xfId="0" applyFont="1" applyAlignment="1">
      <alignment horizontal="center" wrapText="1"/>
    </xf>
    <xf numFmtId="0" fontId="33" fillId="0" borderId="0" xfId="0" applyFont="1" applyAlignment="1"/>
    <xf numFmtId="0" fontId="21" fillId="0" borderId="51" xfId="0" applyFont="1" applyBorder="1" applyAlignment="1">
      <alignment horizontal="left" vertical="center"/>
    </xf>
    <xf numFmtId="0" fontId="34" fillId="0" borderId="51" xfId="0" applyFont="1" applyBorder="1"/>
    <xf numFmtId="49" fontId="21" fillId="0" borderId="0" xfId="0" applyNumberFormat="1" applyFont="1" applyAlignment="1">
      <alignment vertical="center" wrapText="1"/>
    </xf>
    <xf numFmtId="0" fontId="25" fillId="0" borderId="0" xfId="0" applyFont="1" applyAlignment="1"/>
    <xf numFmtId="0" fontId="35" fillId="0" borderId="27" xfId="0" applyFont="1" applyBorder="1" applyAlignment="1">
      <alignment horizontal="center"/>
    </xf>
    <xf numFmtId="0" fontId="35" fillId="0" borderId="28" xfId="0" applyFont="1" applyBorder="1"/>
    <xf numFmtId="0" fontId="35" fillId="0" borderId="31" xfId="0" applyFont="1" applyBorder="1"/>
    <xf numFmtId="0" fontId="21" fillId="0" borderId="49" xfId="0" applyFont="1" applyBorder="1" applyAlignment="1">
      <alignment horizontal="right" vertical="center"/>
    </xf>
    <xf numFmtId="0" fontId="21" fillId="0" borderId="50" xfId="0" applyFont="1" applyBorder="1"/>
    <xf numFmtId="0" fontId="21" fillId="0" borderId="34" xfId="0" applyFont="1" applyBorder="1"/>
    <xf numFmtId="0" fontId="20" fillId="0" borderId="30" xfId="0" applyFont="1" applyBorder="1" applyAlignment="1">
      <alignment horizontal="center" vertical="top" wrapText="1"/>
    </xf>
    <xf numFmtId="0" fontId="36" fillId="0" borderId="0" xfId="0" applyFont="1" applyAlignment="1">
      <alignment horizontal="center"/>
    </xf>
    <xf numFmtId="0" fontId="20" fillId="0" borderId="0" xfId="0" applyFont="1" applyBorder="1" applyAlignment="1">
      <alignment horizontal="center"/>
    </xf>
    <xf numFmtId="0" fontId="38" fillId="0" borderId="0" xfId="0" applyFont="1" applyAlignment="1">
      <alignment horizontal="center" vertical="top" wrapText="1"/>
    </xf>
    <xf numFmtId="0" fontId="39" fillId="0" borderId="0" xfId="0" applyFont="1" applyAlignment="1">
      <alignment horizontal="center"/>
    </xf>
    <xf numFmtId="0" fontId="26" fillId="0" borderId="49" xfId="0" applyFont="1" applyBorder="1" applyAlignment="1">
      <alignment horizontal="center" vertical="center"/>
    </xf>
    <xf numFmtId="0" fontId="20" fillId="0" borderId="0" xfId="0" applyFont="1" applyAlignment="1">
      <alignment horizontal="center" vertical="top" wrapText="1"/>
    </xf>
    <xf numFmtId="0" fontId="16" fillId="0" borderId="8" xfId="0" applyFont="1" applyFill="1" applyBorder="1" applyAlignment="1">
      <alignment horizontal="center" vertical="center" textRotation="90" wrapText="1"/>
    </xf>
    <xf numFmtId="0" fontId="16" fillId="0" borderId="18" xfId="0" applyFont="1" applyFill="1" applyBorder="1" applyAlignment="1">
      <alignment vertical="center"/>
    </xf>
    <xf numFmtId="0" fontId="13" fillId="0" borderId="0" xfId="35" applyFont="1" applyFill="1" applyAlignment="1">
      <alignment horizontal="center"/>
    </xf>
    <xf numFmtId="0" fontId="13" fillId="0" borderId="8" xfId="35" applyFont="1" applyFill="1" applyBorder="1" applyAlignment="1">
      <alignment horizontal="left" vertical="center" wrapText="1" indent="4"/>
    </xf>
    <xf numFmtId="0" fontId="13" fillId="0" borderId="37" xfId="35" applyFont="1" applyFill="1" applyBorder="1" applyAlignment="1">
      <alignment horizontal="left" vertical="center" wrapText="1" indent="4"/>
    </xf>
    <xf numFmtId="0" fontId="13" fillId="0" borderId="20" xfId="35" applyFont="1" applyFill="1" applyBorder="1" applyAlignment="1">
      <alignment horizontal="left" vertical="center" wrapText="1" indent="4"/>
    </xf>
    <xf numFmtId="0" fontId="13" fillId="0" borderId="45" xfId="35" applyFont="1" applyFill="1" applyBorder="1" applyAlignment="1">
      <alignment horizontal="left" vertical="center" wrapText="1" indent="4"/>
    </xf>
    <xf numFmtId="0" fontId="13" fillId="0" borderId="0" xfId="35" applyFont="1" applyFill="1" applyAlignment="1">
      <alignment horizontal="center" vertical="center"/>
    </xf>
    <xf numFmtId="0" fontId="14" fillId="23" borderId="48" xfId="35" applyFont="1" applyFill="1" applyBorder="1" applyAlignment="1">
      <alignment horizontal="right" vertical="center" wrapText="1"/>
    </xf>
    <xf numFmtId="0" fontId="14" fillId="23" borderId="42" xfId="35" applyFont="1" applyFill="1" applyBorder="1" applyAlignment="1">
      <alignment horizontal="right" vertical="center" wrapText="1"/>
    </xf>
    <xf numFmtId="0" fontId="15" fillId="0" borderId="5" xfId="35" applyFont="1" applyFill="1" applyBorder="1" applyAlignment="1">
      <alignment horizontal="left" vertical="center" wrapText="1"/>
    </xf>
    <xf numFmtId="0" fontId="15" fillId="0" borderId="62" xfId="35" applyFont="1" applyFill="1" applyBorder="1" applyAlignment="1">
      <alignment horizontal="left" vertical="center" wrapText="1"/>
    </xf>
    <xf numFmtId="49" fontId="13" fillId="0" borderId="52" xfId="0" applyNumberFormat="1" applyFont="1" applyFill="1" applyBorder="1" applyAlignment="1">
      <alignment horizontal="left" vertical="center" wrapText="1"/>
    </xf>
    <xf numFmtId="49" fontId="13" fillId="0" borderId="23" xfId="0" applyNumberFormat="1" applyFont="1" applyFill="1" applyBorder="1" applyAlignment="1">
      <alignment horizontal="left" vertical="center" wrapText="1"/>
    </xf>
    <xf numFmtId="0" fontId="13" fillId="0" borderId="52" xfId="0" applyNumberFormat="1" applyFont="1" applyFill="1" applyBorder="1" applyAlignment="1">
      <alignment horizontal="center" vertical="center"/>
    </xf>
    <xf numFmtId="0" fontId="13" fillId="0" borderId="23" xfId="0" applyNumberFormat="1" applyFont="1" applyFill="1" applyBorder="1" applyAlignment="1">
      <alignment horizontal="center" vertical="center"/>
    </xf>
    <xf numFmtId="0" fontId="14" fillId="23" borderId="12" xfId="35" applyFont="1" applyFill="1" applyBorder="1" applyAlignment="1">
      <alignment horizontal="right" vertical="center" wrapText="1"/>
    </xf>
    <xf numFmtId="0" fontId="14" fillId="25" borderId="48" xfId="0" applyFont="1" applyFill="1" applyBorder="1" applyAlignment="1">
      <alignment horizontal="center" vertical="center"/>
    </xf>
    <xf numFmtId="0" fontId="14" fillId="25" borderId="42" xfId="0" applyFont="1" applyFill="1" applyBorder="1" applyAlignment="1">
      <alignment horizontal="center" vertical="center"/>
    </xf>
    <xf numFmtId="0" fontId="15" fillId="0" borderId="6" xfId="35" applyFont="1" applyFill="1" applyBorder="1" applyAlignment="1">
      <alignment horizontal="center" vertical="center"/>
    </xf>
    <xf numFmtId="0" fontId="15" fillId="0" borderId="0" xfId="35" applyFont="1" applyFill="1" applyBorder="1" applyAlignment="1">
      <alignment horizontal="center" vertical="center"/>
    </xf>
    <xf numFmtId="0" fontId="14" fillId="25" borderId="12" xfId="35" applyFont="1" applyFill="1" applyBorder="1" applyAlignment="1">
      <alignment horizontal="right" vertical="center" wrapText="1"/>
    </xf>
    <xf numFmtId="0" fontId="44" fillId="0" borderId="5" xfId="35" applyFont="1" applyFill="1" applyBorder="1" applyAlignment="1">
      <alignment horizontal="left" vertical="center" wrapText="1"/>
    </xf>
    <xf numFmtId="0" fontId="44" fillId="0" borderId="62" xfId="35" applyFont="1" applyFill="1" applyBorder="1" applyAlignment="1">
      <alignment horizontal="left" vertical="center" wrapText="1"/>
    </xf>
    <xf numFmtId="0" fontId="13" fillId="0" borderId="37" xfId="35" applyFont="1" applyFill="1" applyBorder="1" applyAlignment="1">
      <alignment horizontal="center" vertical="center" wrapText="1"/>
    </xf>
    <xf numFmtId="0" fontId="13" fillId="0" borderId="20" xfId="35" applyFont="1" applyFill="1" applyBorder="1" applyAlignment="1">
      <alignment horizontal="center" vertical="center" wrapText="1"/>
    </xf>
    <xf numFmtId="0" fontId="13" fillId="0" borderId="45" xfId="35" applyFont="1" applyFill="1" applyBorder="1" applyAlignment="1">
      <alignment horizontal="center" vertical="center" wrapText="1"/>
    </xf>
    <xf numFmtId="0" fontId="14" fillId="0" borderId="6" xfId="35" applyFont="1" applyFill="1" applyBorder="1" applyAlignment="1">
      <alignment horizontal="left" vertical="center" wrapText="1"/>
    </xf>
    <xf numFmtId="0" fontId="14" fillId="0" borderId="0" xfId="35" applyFont="1" applyFill="1" applyBorder="1" applyAlignment="1">
      <alignment horizontal="left" vertical="center" wrapText="1"/>
    </xf>
    <xf numFmtId="0" fontId="14" fillId="23" borderId="5" xfId="35" applyFont="1" applyFill="1" applyBorder="1" applyAlignment="1">
      <alignment horizontal="right" vertical="center" wrapText="1"/>
    </xf>
    <xf numFmtId="0" fontId="14" fillId="23" borderId="39" xfId="35" applyFont="1" applyFill="1" applyBorder="1" applyAlignment="1">
      <alignment horizontal="right" vertical="center" wrapText="1"/>
    </xf>
    <xf numFmtId="0" fontId="15" fillId="0" borderId="6" xfId="35" applyFont="1" applyFill="1" applyBorder="1" applyAlignment="1">
      <alignment horizontal="left" vertical="center" wrapText="1"/>
    </xf>
    <xf numFmtId="0" fontId="15" fillId="0" borderId="0" xfId="35" applyFont="1" applyFill="1" applyBorder="1" applyAlignment="1">
      <alignment horizontal="left" vertical="center" wrapText="1"/>
    </xf>
    <xf numFmtId="0" fontId="45" fillId="0" borderId="6" xfId="35" applyFont="1" applyFill="1" applyBorder="1" applyAlignment="1">
      <alignment horizontal="left" vertical="center" wrapText="1"/>
    </xf>
    <xf numFmtId="0" fontId="45" fillId="0" borderId="0" xfId="35" applyFont="1" applyFill="1" applyBorder="1" applyAlignment="1">
      <alignment horizontal="left" vertical="center" wrapText="1"/>
    </xf>
    <xf numFmtId="0" fontId="14" fillId="25" borderId="5" xfId="35" applyFont="1" applyFill="1" applyBorder="1" applyAlignment="1">
      <alignment horizontal="right" vertical="center" wrapText="1"/>
    </xf>
    <xf numFmtId="0" fontId="14" fillId="25" borderId="39" xfId="35" applyFont="1" applyFill="1" applyBorder="1" applyAlignment="1">
      <alignment horizontal="right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vertical="center"/>
    </xf>
    <xf numFmtId="1" fontId="14" fillId="0" borderId="41" xfId="35" applyNumberFormat="1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center" vertical="center" textRotation="90" wrapText="1"/>
    </xf>
    <xf numFmtId="0" fontId="16" fillId="0" borderId="14" xfId="0" applyFont="1" applyFill="1" applyBorder="1" applyAlignment="1">
      <alignment horizontal="center" vertical="center" textRotation="90" wrapText="1"/>
    </xf>
    <xf numFmtId="0" fontId="16" fillId="0" borderId="18" xfId="0" applyFont="1" applyFill="1" applyBorder="1" applyAlignment="1">
      <alignment horizontal="center" vertical="center" textRotation="90" wrapText="1"/>
    </xf>
    <xf numFmtId="0" fontId="16" fillId="0" borderId="9" xfId="0" applyFont="1" applyFill="1" applyBorder="1" applyAlignment="1">
      <alignment horizontal="center" vertical="center" textRotation="90" wrapText="1"/>
    </xf>
    <xf numFmtId="0" fontId="16" fillId="0" borderId="10" xfId="0" applyFont="1" applyFill="1" applyBorder="1" applyAlignment="1">
      <alignment horizontal="center" vertical="center" textRotation="90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vertical="center"/>
    </xf>
    <xf numFmtId="0" fontId="14" fillId="25" borderId="48" xfId="35" applyFont="1" applyFill="1" applyBorder="1" applyAlignment="1">
      <alignment horizontal="right" vertical="center" wrapText="1"/>
    </xf>
    <xf numFmtId="0" fontId="14" fillId="25" borderId="42" xfId="35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61" xfId="0" applyFont="1" applyFill="1" applyBorder="1" applyAlignment="1">
      <alignment horizontal="center"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6" fillId="0" borderId="4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6" fillId="0" borderId="45" xfId="0" applyFont="1" applyFill="1" applyBorder="1" applyAlignment="1">
      <alignment horizontal="center" vertical="center" wrapText="1"/>
    </xf>
    <xf numFmtId="0" fontId="47" fillId="0" borderId="0" xfId="0" applyFont="1" applyAlignment="1"/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ідсотковий 2" xfId="25"/>
    <cellStyle name="Відсотковий 3" xfId="26"/>
    <cellStyle name="Вывод" xfId="27"/>
    <cellStyle name="Вычисление" xfId="28"/>
    <cellStyle name="Гіперпосилання 2" xfId="29"/>
    <cellStyle name="Грошовий 2" xfId="30"/>
    <cellStyle name="Звичайний" xfId="0" builtinId="0"/>
    <cellStyle name="Звичайний 2" xfId="31"/>
    <cellStyle name="Звичайний 3" xfId="32"/>
    <cellStyle name="Итог" xfId="33"/>
    <cellStyle name="Обычный_b_g_new_spets_07_12_3" xfId="34"/>
    <cellStyle name="Обычный_b_z_05_03v" xfId="35"/>
    <cellStyle name="Плохой" xfId="36"/>
    <cellStyle name="Пояснение" xfId="37"/>
    <cellStyle name="Примечание" xfId="38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999"/>
  <sheetViews>
    <sheetView tabSelected="1" view="pageBreakPreview" zoomScaleNormal="75" zoomScaleSheetLayoutView="75" workbookViewId="0">
      <selection activeCell="AK6" sqref="AK6"/>
    </sheetView>
  </sheetViews>
  <sheetFormatPr defaultColWidth="7" defaultRowHeight="15" x14ac:dyDescent="0.25"/>
  <cols>
    <col min="1" max="53" width="2.7109375" style="14" customWidth="1"/>
    <col min="54" max="61" width="5.7109375" style="14" customWidth="1"/>
    <col min="62" max="16384" width="7" style="14"/>
  </cols>
  <sheetData>
    <row r="1" spans="1:71" ht="21" x14ac:dyDescent="0.35">
      <c r="A1" s="10"/>
      <c r="B1" s="398" t="s">
        <v>47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11"/>
      <c r="Z1" s="11"/>
      <c r="AA1" s="11"/>
      <c r="AB1" s="11"/>
      <c r="AC1" s="11"/>
      <c r="AD1" s="11"/>
      <c r="AE1" s="11"/>
      <c r="AF1" s="12"/>
      <c r="AG1" s="11"/>
      <c r="AH1" s="13"/>
      <c r="AI1" s="11"/>
      <c r="AJ1" s="11"/>
      <c r="AK1" s="11"/>
      <c r="AL1" s="11"/>
      <c r="AM1" s="11"/>
      <c r="AN1" s="11"/>
      <c r="AR1" s="15" t="s">
        <v>48</v>
      </c>
      <c r="BB1" s="16" t="s">
        <v>94</v>
      </c>
      <c r="BH1" s="485" t="s">
        <v>267</v>
      </c>
      <c r="BJ1" s="11"/>
      <c r="BK1" s="11"/>
      <c r="BL1" s="11"/>
      <c r="BM1" s="11"/>
      <c r="BN1" s="11"/>
      <c r="BO1" s="11"/>
      <c r="BP1" s="11"/>
      <c r="BQ1" s="11"/>
      <c r="BR1" s="11"/>
      <c r="BS1" s="11"/>
    </row>
    <row r="2" spans="1:71" ht="20.25" customHeight="1" x14ac:dyDescent="0.35">
      <c r="A2" s="10"/>
      <c r="B2" s="398" t="s">
        <v>95</v>
      </c>
      <c r="C2" s="398"/>
      <c r="D2" s="398"/>
      <c r="E2" s="398"/>
      <c r="F2" s="398"/>
      <c r="G2" s="398"/>
      <c r="H2" s="398"/>
      <c r="I2" s="398"/>
      <c r="J2" s="398"/>
      <c r="K2" s="398"/>
      <c r="L2" s="398"/>
      <c r="M2" s="398"/>
      <c r="N2" s="398"/>
      <c r="O2" s="398"/>
      <c r="P2" s="398"/>
      <c r="Q2" s="398"/>
      <c r="R2" s="398"/>
      <c r="S2" s="398"/>
      <c r="T2" s="398"/>
      <c r="U2" s="398"/>
      <c r="V2" s="398"/>
      <c r="W2" s="398"/>
      <c r="X2" s="398"/>
      <c r="Y2" s="11"/>
      <c r="Z2" s="11"/>
      <c r="AA2" s="11"/>
      <c r="AB2" s="11"/>
      <c r="AC2" s="11"/>
      <c r="AD2" s="11"/>
      <c r="AE2" s="11"/>
      <c r="AF2" s="11"/>
      <c r="AG2" s="11"/>
      <c r="AI2" s="11"/>
      <c r="AJ2" s="11"/>
      <c r="AK2" s="11"/>
      <c r="AL2" s="11"/>
      <c r="AM2" s="11"/>
      <c r="AN2" s="11"/>
      <c r="AR2" s="13" t="s">
        <v>49</v>
      </c>
      <c r="BB2" s="17" t="s">
        <v>50</v>
      </c>
      <c r="BJ2" s="11"/>
      <c r="BK2" s="11"/>
      <c r="BL2" s="11"/>
      <c r="BM2" s="11"/>
      <c r="BN2" s="11"/>
      <c r="BO2" s="11"/>
      <c r="BP2" s="11"/>
      <c r="BQ2" s="11"/>
      <c r="BR2" s="11"/>
      <c r="BS2" s="11"/>
    </row>
    <row r="3" spans="1:71" ht="20.25" customHeight="1" x14ac:dyDescent="0.35">
      <c r="A3" s="10"/>
      <c r="B3" s="398" t="s">
        <v>51</v>
      </c>
      <c r="C3" s="398"/>
      <c r="D3" s="398"/>
      <c r="E3" s="398"/>
      <c r="F3" s="398"/>
      <c r="G3" s="398"/>
      <c r="H3" s="398"/>
      <c r="I3" s="398"/>
      <c r="J3" s="398"/>
      <c r="K3" s="398"/>
      <c r="L3" s="398"/>
      <c r="M3" s="398"/>
      <c r="N3" s="398"/>
      <c r="O3" s="398"/>
      <c r="P3" s="398"/>
      <c r="Q3" s="398"/>
      <c r="R3" s="398"/>
      <c r="S3" s="398"/>
      <c r="T3" s="398"/>
      <c r="U3" s="398"/>
      <c r="V3" s="398"/>
      <c r="W3" s="398"/>
      <c r="X3" s="398"/>
      <c r="Y3" s="11"/>
      <c r="Z3" s="11"/>
      <c r="AA3" s="11"/>
      <c r="AB3" s="11"/>
      <c r="AC3" s="11"/>
      <c r="AD3" s="11"/>
      <c r="AE3" s="11"/>
      <c r="AF3" s="11"/>
      <c r="AG3" s="11"/>
      <c r="AI3" s="11"/>
      <c r="AJ3" s="11"/>
      <c r="AK3" s="11"/>
      <c r="AL3" s="11"/>
      <c r="AM3" s="11"/>
      <c r="AN3" s="11"/>
      <c r="AP3" s="18"/>
      <c r="AQ3" s="18"/>
      <c r="AR3" s="19" t="s">
        <v>174</v>
      </c>
      <c r="AT3" s="18"/>
      <c r="AU3" s="18"/>
      <c r="AV3" s="18"/>
      <c r="AW3" s="18"/>
      <c r="AX3" s="18"/>
      <c r="BA3" s="20"/>
      <c r="BB3" s="17" t="s">
        <v>218</v>
      </c>
      <c r="BD3" s="20"/>
      <c r="BE3" s="20"/>
      <c r="BF3" s="20"/>
      <c r="BK3" s="11"/>
      <c r="BL3" s="11"/>
      <c r="BM3" s="11"/>
      <c r="BN3" s="11"/>
      <c r="BO3" s="11"/>
      <c r="BP3" s="11"/>
      <c r="BQ3" s="11"/>
      <c r="BR3" s="11"/>
      <c r="BS3" s="11"/>
    </row>
    <row r="4" spans="1:71" ht="20.25" customHeight="1" x14ac:dyDescent="0.35">
      <c r="A4" s="10"/>
      <c r="B4" s="398" t="s">
        <v>230</v>
      </c>
      <c r="C4" s="398"/>
      <c r="D4" s="398"/>
      <c r="E4" s="398"/>
      <c r="F4" s="398"/>
      <c r="G4" s="398"/>
      <c r="H4" s="398"/>
      <c r="I4" s="398"/>
      <c r="J4" s="398"/>
      <c r="K4" s="398"/>
      <c r="L4" s="398"/>
      <c r="M4" s="398"/>
      <c r="N4" s="398"/>
      <c r="O4" s="398"/>
      <c r="P4" s="398"/>
      <c r="Q4" s="398"/>
      <c r="R4" s="398"/>
      <c r="S4" s="398"/>
      <c r="T4" s="398"/>
      <c r="U4" s="398"/>
      <c r="V4" s="398"/>
      <c r="W4" s="398"/>
      <c r="X4" s="398"/>
      <c r="Y4" s="11"/>
      <c r="Z4" s="11"/>
      <c r="AA4" s="11"/>
      <c r="AB4" s="11"/>
      <c r="AC4" s="11"/>
      <c r="AD4" s="11"/>
      <c r="AE4" s="11"/>
      <c r="AF4" s="11"/>
      <c r="AG4" s="11"/>
      <c r="AH4" s="13"/>
      <c r="AI4" s="11"/>
      <c r="AJ4" s="11"/>
      <c r="AK4" s="11"/>
      <c r="AL4" s="11"/>
      <c r="AM4" s="11"/>
      <c r="AN4" s="11"/>
      <c r="AR4" s="13" t="s">
        <v>96</v>
      </c>
      <c r="AT4" s="21"/>
      <c r="AU4" s="21"/>
      <c r="AV4" s="21"/>
      <c r="AW4" s="21"/>
      <c r="AX4" s="21"/>
      <c r="AY4" s="21"/>
      <c r="BA4" s="21"/>
      <c r="BB4" s="17" t="s">
        <v>97</v>
      </c>
      <c r="BG4" s="21"/>
      <c r="BH4" s="21"/>
      <c r="BI4" s="21"/>
      <c r="BJ4" s="22"/>
      <c r="BK4" s="11"/>
      <c r="BL4" s="11"/>
      <c r="BM4" s="11"/>
      <c r="BN4" s="11"/>
      <c r="BO4" s="11"/>
      <c r="BP4" s="11"/>
      <c r="BQ4" s="11"/>
      <c r="BR4" s="11"/>
      <c r="BS4" s="11"/>
    </row>
    <row r="5" spans="1:71" ht="20.25" customHeight="1" x14ac:dyDescent="0.35">
      <c r="A5" s="23"/>
      <c r="B5" s="398" t="s">
        <v>98</v>
      </c>
      <c r="C5" s="398"/>
      <c r="D5" s="398"/>
      <c r="E5" s="398"/>
      <c r="F5" s="398"/>
      <c r="G5" s="398"/>
      <c r="H5" s="398"/>
      <c r="I5" s="398"/>
      <c r="J5" s="398"/>
      <c r="K5" s="398"/>
      <c r="L5" s="398"/>
      <c r="M5" s="398"/>
      <c r="N5" s="398"/>
      <c r="O5" s="398"/>
      <c r="P5" s="398"/>
      <c r="Q5" s="398"/>
      <c r="R5" s="398"/>
      <c r="S5" s="398"/>
      <c r="T5" s="398"/>
      <c r="U5" s="398"/>
      <c r="V5" s="398"/>
      <c r="W5" s="398"/>
      <c r="X5" s="398"/>
      <c r="Y5" s="11"/>
      <c r="Z5" s="11"/>
      <c r="AA5" s="11"/>
      <c r="AB5" s="11"/>
      <c r="AC5" s="11"/>
      <c r="AD5" s="11"/>
      <c r="AE5" s="11"/>
      <c r="AF5" s="11"/>
      <c r="AG5" s="11"/>
      <c r="AH5" s="13"/>
      <c r="AI5" s="11"/>
      <c r="AJ5" s="11"/>
      <c r="AK5" s="11"/>
      <c r="AL5" s="11"/>
      <c r="AM5" s="24"/>
      <c r="AN5" s="11"/>
      <c r="AP5" s="21"/>
      <c r="AQ5" s="21"/>
      <c r="AR5" s="15" t="s">
        <v>172</v>
      </c>
      <c r="BD5" s="21"/>
      <c r="BE5" s="21"/>
      <c r="BF5" s="21"/>
      <c r="BJ5" s="11"/>
      <c r="BK5" s="11"/>
      <c r="BL5" s="11"/>
      <c r="BM5" s="11"/>
      <c r="BN5" s="11"/>
      <c r="BO5" s="11"/>
      <c r="BP5" s="11"/>
      <c r="BQ5" s="11"/>
      <c r="BR5" s="11"/>
      <c r="BS5" s="11"/>
    </row>
    <row r="6" spans="1:71" ht="20.25" customHeight="1" x14ac:dyDescent="0.35">
      <c r="A6" s="10"/>
      <c r="B6" s="393" t="s">
        <v>99</v>
      </c>
      <c r="C6" s="393"/>
      <c r="D6" s="393"/>
      <c r="E6" s="393"/>
      <c r="F6" s="393"/>
      <c r="G6" s="393"/>
      <c r="H6" s="393"/>
      <c r="I6" s="393"/>
      <c r="J6" s="393"/>
      <c r="K6" s="393"/>
      <c r="L6" s="393"/>
      <c r="M6" s="393"/>
      <c r="N6" s="393"/>
      <c r="O6" s="393"/>
      <c r="P6" s="393"/>
      <c r="Q6" s="393"/>
      <c r="R6" s="393"/>
      <c r="S6" s="393"/>
      <c r="T6" s="393"/>
      <c r="U6" s="393"/>
      <c r="V6" s="393"/>
      <c r="W6" s="393"/>
      <c r="X6" s="393"/>
      <c r="Y6" s="11"/>
      <c r="Z6" s="11"/>
      <c r="AA6" s="11"/>
      <c r="AB6" s="11"/>
      <c r="AC6" s="11"/>
      <c r="AD6" s="11"/>
      <c r="AE6" s="11"/>
      <c r="AF6" s="11"/>
      <c r="AG6" s="11"/>
      <c r="AH6" s="13"/>
      <c r="AI6" s="11"/>
      <c r="AJ6" s="11"/>
      <c r="AK6" s="11"/>
      <c r="AL6" s="11"/>
      <c r="AM6" s="24"/>
      <c r="AN6" s="11"/>
      <c r="BG6" s="21"/>
      <c r="BH6" s="21"/>
      <c r="BI6" s="21"/>
      <c r="BJ6" s="11"/>
      <c r="BK6" s="11"/>
      <c r="BL6" s="11"/>
      <c r="BM6" s="11"/>
      <c r="BN6" s="11"/>
      <c r="BO6" s="11"/>
      <c r="BP6" s="11"/>
      <c r="BQ6" s="11"/>
      <c r="BR6" s="11"/>
      <c r="BS6" s="11"/>
    </row>
    <row r="7" spans="1:71" ht="20.25" customHeight="1" x14ac:dyDescent="0.35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21"/>
      <c r="BI7" s="21"/>
      <c r="BJ7" s="11"/>
      <c r="BK7" s="11"/>
      <c r="BL7" s="11"/>
      <c r="BM7" s="11"/>
      <c r="BN7" s="11"/>
      <c r="BO7" s="11"/>
      <c r="BP7" s="11"/>
      <c r="BQ7" s="11"/>
      <c r="BR7" s="11"/>
      <c r="BS7" s="11"/>
    </row>
    <row r="8" spans="1:71" s="25" customFormat="1" ht="24.95" customHeight="1" x14ac:dyDescent="0.35">
      <c r="G8" s="26"/>
      <c r="M8" s="394" t="s">
        <v>52</v>
      </c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4"/>
      <c r="Y8" s="394"/>
      <c r="Z8" s="394"/>
      <c r="AA8" s="394"/>
      <c r="AB8" s="394"/>
      <c r="AC8" s="394"/>
      <c r="AD8" s="394"/>
      <c r="AE8" s="394"/>
      <c r="AF8" s="394"/>
      <c r="AG8" s="394"/>
      <c r="AH8" s="394"/>
      <c r="AI8" s="394"/>
      <c r="AJ8" s="394"/>
      <c r="AK8" s="394"/>
      <c r="AL8" s="394"/>
      <c r="AM8" s="394"/>
      <c r="AN8" s="394"/>
      <c r="AO8" s="394"/>
      <c r="AP8" s="394"/>
      <c r="AQ8" s="394"/>
      <c r="AR8" s="394"/>
      <c r="AS8" s="394"/>
      <c r="AT8" s="394"/>
      <c r="AU8" s="394"/>
      <c r="AV8" s="394"/>
      <c r="AW8" s="394"/>
      <c r="AX8" s="394"/>
      <c r="AY8" s="394"/>
      <c r="AZ8" s="394"/>
      <c r="BA8" s="394"/>
      <c r="BB8" s="394"/>
    </row>
    <row r="9" spans="1:71" s="25" customFormat="1" ht="23.25" x14ac:dyDescent="0.35">
      <c r="AA9" s="27"/>
      <c r="AB9" s="401" t="s">
        <v>53</v>
      </c>
      <c r="AC9" s="401"/>
      <c r="AD9" s="401"/>
      <c r="AE9" s="401"/>
      <c r="AF9" s="401"/>
      <c r="AG9" s="401"/>
      <c r="AH9" s="401"/>
      <c r="AI9" s="401"/>
      <c r="AJ9" s="401"/>
      <c r="AK9" s="401"/>
      <c r="AL9" s="401"/>
      <c r="AM9" s="401"/>
      <c r="AN9" s="401"/>
      <c r="AO9" s="401"/>
      <c r="AP9" s="401"/>
      <c r="AQ9" s="401"/>
    </row>
    <row r="10" spans="1:71" s="25" customFormat="1" ht="21" x14ac:dyDescent="0.35">
      <c r="M10" s="402" t="s">
        <v>100</v>
      </c>
      <c r="N10" s="402"/>
      <c r="O10" s="402"/>
      <c r="P10" s="402"/>
      <c r="Q10" s="402"/>
      <c r="R10" s="402"/>
      <c r="S10" s="402"/>
      <c r="T10" s="402"/>
      <c r="U10" s="402"/>
      <c r="V10" s="402"/>
      <c r="W10" s="402"/>
      <c r="X10" s="402"/>
      <c r="Y10" s="402"/>
      <c r="Z10" s="402"/>
      <c r="AA10" s="402"/>
      <c r="AB10" s="402"/>
      <c r="AC10" s="402"/>
      <c r="AD10" s="402"/>
      <c r="AE10" s="402"/>
      <c r="AF10" s="402"/>
      <c r="AG10" s="402"/>
      <c r="AH10" s="402"/>
      <c r="AI10" s="402"/>
      <c r="AJ10" s="402"/>
      <c r="AK10" s="402"/>
      <c r="AL10" s="402"/>
      <c r="AM10" s="402"/>
      <c r="AN10" s="402"/>
      <c r="AO10" s="402"/>
      <c r="AP10" s="402"/>
      <c r="AQ10" s="402"/>
      <c r="AR10" s="402"/>
      <c r="AS10" s="402"/>
      <c r="AT10" s="402"/>
      <c r="AU10" s="402"/>
      <c r="AV10" s="402"/>
      <c r="AW10" s="402"/>
      <c r="AX10" s="402"/>
      <c r="AY10" s="402"/>
      <c r="AZ10" s="402"/>
      <c r="BA10" s="402"/>
      <c r="BB10" s="402"/>
    </row>
    <row r="11" spans="1:71" s="25" customFormat="1" ht="21" x14ac:dyDescent="0.35"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</row>
    <row r="12" spans="1:71" s="25" customFormat="1" ht="21" x14ac:dyDescent="0.35">
      <c r="M12" s="28"/>
      <c r="N12" s="28"/>
      <c r="O12" s="28"/>
      <c r="S12" s="29" t="s">
        <v>173</v>
      </c>
      <c r="T12" s="30"/>
      <c r="U12" s="28"/>
      <c r="V12" s="28"/>
      <c r="W12" s="28"/>
      <c r="X12" s="28"/>
      <c r="Y12" s="28"/>
      <c r="Z12" s="28"/>
      <c r="AA12" s="28"/>
      <c r="AB12" s="28"/>
      <c r="AC12" s="28"/>
      <c r="AD12" s="31" t="s">
        <v>155</v>
      </c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</row>
    <row r="13" spans="1:71" s="25" customFormat="1" ht="21" x14ac:dyDescent="0.35">
      <c r="M13" s="28"/>
      <c r="N13" s="28"/>
      <c r="O13" s="28"/>
      <c r="S13" s="30" t="s">
        <v>101</v>
      </c>
      <c r="T13" s="30"/>
      <c r="U13" s="28"/>
      <c r="V13" s="28"/>
      <c r="W13" s="28"/>
      <c r="X13" s="28"/>
      <c r="Y13" s="28"/>
      <c r="Z13" s="28"/>
      <c r="AA13" s="28"/>
      <c r="AB13" s="28"/>
      <c r="AC13" s="28"/>
      <c r="AD13" s="31" t="s">
        <v>156</v>
      </c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</row>
    <row r="14" spans="1:71" s="25" customFormat="1" ht="21" x14ac:dyDescent="0.35">
      <c r="M14" s="28"/>
      <c r="N14" s="28"/>
      <c r="O14" s="28"/>
      <c r="S14" s="30" t="s">
        <v>54</v>
      </c>
      <c r="T14" s="30"/>
      <c r="U14" s="28"/>
      <c r="V14" s="28"/>
      <c r="W14" s="28"/>
      <c r="X14" s="28"/>
      <c r="Y14" s="28"/>
      <c r="Z14" s="28"/>
      <c r="AA14" s="28"/>
      <c r="AB14" s="28"/>
      <c r="AC14" s="28"/>
      <c r="AD14" s="31" t="s">
        <v>157</v>
      </c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</row>
    <row r="15" spans="1:71" s="25" customFormat="1" ht="21" x14ac:dyDescent="0.35">
      <c r="M15" s="28"/>
      <c r="N15" s="28"/>
      <c r="O15" s="28"/>
      <c r="R15" s="28"/>
      <c r="T15" s="28"/>
      <c r="U15" s="28"/>
      <c r="V15" s="28"/>
      <c r="W15" s="28"/>
      <c r="X15" s="28"/>
      <c r="Y15" s="28"/>
      <c r="Z15" s="28"/>
      <c r="AA15" s="28"/>
      <c r="AB15" s="28"/>
      <c r="AC15" s="32"/>
      <c r="AE15" s="33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214"/>
      <c r="AR15" s="214"/>
      <c r="AS15" s="214"/>
      <c r="AT15" s="214"/>
      <c r="AU15" s="28"/>
      <c r="AV15" s="28"/>
      <c r="AW15" s="28"/>
      <c r="AX15" s="28"/>
      <c r="AY15" s="28"/>
      <c r="AZ15" s="28"/>
      <c r="BA15" s="28"/>
      <c r="BB15" s="28"/>
    </row>
    <row r="16" spans="1:71" s="25" customFormat="1" ht="21" x14ac:dyDescent="0.35"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E16" s="33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214"/>
      <c r="AR16" s="214"/>
      <c r="AS16" s="214"/>
      <c r="AT16" s="214"/>
      <c r="AU16" s="28"/>
      <c r="AV16" s="28"/>
      <c r="AW16" s="28"/>
      <c r="AX16" s="28"/>
      <c r="AY16" s="28"/>
      <c r="AZ16" s="28"/>
      <c r="BA16" s="28"/>
      <c r="BB16" s="28"/>
    </row>
    <row r="17" spans="1:71" s="25" customFormat="1" ht="21" x14ac:dyDescent="0.35"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E17" s="33"/>
      <c r="AF17" s="222"/>
      <c r="AG17" s="35"/>
      <c r="AH17" s="35"/>
      <c r="AI17" s="35"/>
      <c r="AJ17" s="35"/>
      <c r="AK17" s="35"/>
      <c r="AL17" s="35"/>
      <c r="AM17" s="35"/>
      <c r="AN17" s="35"/>
      <c r="AO17" s="35"/>
      <c r="AP17" s="35"/>
      <c r="AQ17" s="214"/>
      <c r="AR17" s="214"/>
      <c r="AS17" s="214"/>
      <c r="AT17" s="214"/>
      <c r="AU17" s="28"/>
      <c r="AV17" s="28"/>
      <c r="AW17" s="28"/>
      <c r="AX17" s="28"/>
      <c r="AY17" s="28"/>
      <c r="AZ17" s="28"/>
      <c r="BA17" s="28"/>
      <c r="BB17" s="28"/>
    </row>
    <row r="18" spans="1:71" ht="21.75" customHeight="1" x14ac:dyDescent="0.35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403" t="s">
        <v>102</v>
      </c>
      <c r="N18" s="404"/>
      <c r="O18" s="404"/>
      <c r="P18" s="404"/>
      <c r="Q18" s="404"/>
      <c r="R18" s="404"/>
      <c r="S18" s="404"/>
      <c r="T18" s="404"/>
      <c r="U18" s="404"/>
      <c r="V18" s="404"/>
      <c r="W18" s="404"/>
      <c r="X18" s="404"/>
      <c r="Y18" s="404"/>
      <c r="Z18" s="404"/>
      <c r="AA18" s="404"/>
      <c r="AB18" s="404"/>
      <c r="AC18" s="404"/>
      <c r="AD18" s="404"/>
      <c r="AE18" s="404"/>
      <c r="AF18" s="404"/>
      <c r="AG18" s="404"/>
      <c r="AH18" s="404"/>
      <c r="AI18" s="404"/>
      <c r="AJ18" s="404"/>
      <c r="AK18" s="404"/>
      <c r="AL18" s="404"/>
      <c r="AM18" s="404"/>
      <c r="AN18" s="404"/>
      <c r="AO18" s="404"/>
      <c r="AP18" s="404"/>
      <c r="AQ18" s="404"/>
      <c r="AR18" s="404"/>
      <c r="AS18" s="404"/>
      <c r="AT18" s="404"/>
      <c r="AU18" s="404"/>
      <c r="AV18" s="404"/>
      <c r="AW18" s="404"/>
      <c r="AX18" s="404"/>
      <c r="AY18" s="404"/>
      <c r="AZ18" s="404"/>
      <c r="BA18" s="404"/>
      <c r="BB18" s="404"/>
      <c r="BC18" s="36"/>
      <c r="BD18" s="36"/>
      <c r="BE18" s="36"/>
      <c r="BF18" s="36"/>
      <c r="BG18" s="36"/>
      <c r="BH18" s="36"/>
      <c r="BI18" s="36"/>
      <c r="BJ18" s="11"/>
      <c r="BK18" s="11"/>
      <c r="BL18" s="11"/>
      <c r="BM18" s="11"/>
      <c r="BN18" s="11"/>
      <c r="BO18" s="11"/>
      <c r="BP18" s="11"/>
      <c r="BQ18" s="11"/>
      <c r="BR18" s="11"/>
      <c r="BS18" s="11"/>
    </row>
    <row r="19" spans="1:71" ht="35.25" customHeight="1" x14ac:dyDescent="0.35">
      <c r="A19" s="405" t="s">
        <v>55</v>
      </c>
      <c r="B19" s="406"/>
      <c r="C19" s="406"/>
      <c r="D19" s="406"/>
      <c r="E19" s="406"/>
      <c r="F19" s="406"/>
      <c r="G19" s="406"/>
      <c r="H19" s="406"/>
      <c r="I19" s="406"/>
      <c r="J19" s="406"/>
      <c r="K19" s="406"/>
      <c r="L19" s="406"/>
      <c r="M19" s="406"/>
      <c r="N19" s="40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  <c r="AZ19" s="36"/>
      <c r="BA19" s="36"/>
      <c r="BB19" s="407" t="s">
        <v>56</v>
      </c>
      <c r="BC19" s="408"/>
      <c r="BD19" s="408"/>
      <c r="BE19" s="408"/>
      <c r="BF19" s="408"/>
      <c r="BG19" s="408"/>
      <c r="BH19" s="408"/>
      <c r="BI19" s="408"/>
      <c r="BJ19" s="11"/>
      <c r="BK19" s="11"/>
      <c r="BL19" s="11"/>
      <c r="BM19" s="11"/>
      <c r="BN19" s="11"/>
      <c r="BO19" s="11"/>
      <c r="BP19" s="11"/>
      <c r="BQ19" s="11"/>
      <c r="BR19" s="11"/>
      <c r="BS19" s="11"/>
    </row>
    <row r="20" spans="1:71" ht="14.1" customHeight="1" x14ac:dyDescent="0.25">
      <c r="A20" s="409" t="s">
        <v>57</v>
      </c>
      <c r="B20" s="395" t="s">
        <v>58</v>
      </c>
      <c r="C20" s="396"/>
      <c r="D20" s="396"/>
      <c r="E20" s="397"/>
      <c r="F20" s="37"/>
      <c r="G20" s="395" t="s">
        <v>59</v>
      </c>
      <c r="H20" s="396"/>
      <c r="I20" s="397"/>
      <c r="J20" s="37"/>
      <c r="K20" s="395" t="s">
        <v>60</v>
      </c>
      <c r="L20" s="396"/>
      <c r="M20" s="396"/>
      <c r="N20" s="397"/>
      <c r="O20" s="395" t="s">
        <v>61</v>
      </c>
      <c r="P20" s="396"/>
      <c r="Q20" s="396"/>
      <c r="R20" s="397"/>
      <c r="S20" s="37"/>
      <c r="T20" s="395" t="s">
        <v>62</v>
      </c>
      <c r="U20" s="396"/>
      <c r="V20" s="397"/>
      <c r="W20" s="37"/>
      <c r="X20" s="395" t="s">
        <v>63</v>
      </c>
      <c r="Y20" s="396"/>
      <c r="Z20" s="397"/>
      <c r="AA20" s="37"/>
      <c r="AB20" s="395" t="s">
        <v>64</v>
      </c>
      <c r="AC20" s="396"/>
      <c r="AD20" s="396"/>
      <c r="AE20" s="397"/>
      <c r="AF20" s="37"/>
      <c r="AG20" s="395" t="s">
        <v>65</v>
      </c>
      <c r="AH20" s="396"/>
      <c r="AI20" s="397"/>
      <c r="AJ20" s="37"/>
      <c r="AK20" s="395" t="s">
        <v>66</v>
      </c>
      <c r="AL20" s="396"/>
      <c r="AM20" s="396"/>
      <c r="AN20" s="397"/>
      <c r="AO20" s="395" t="s">
        <v>67</v>
      </c>
      <c r="AP20" s="396"/>
      <c r="AQ20" s="396"/>
      <c r="AR20" s="397"/>
      <c r="AS20" s="37"/>
      <c r="AT20" s="395" t="s">
        <v>68</v>
      </c>
      <c r="AU20" s="396"/>
      <c r="AV20" s="397"/>
      <c r="AW20" s="37"/>
      <c r="AX20" s="395" t="s">
        <v>69</v>
      </c>
      <c r="AY20" s="396"/>
      <c r="AZ20" s="396"/>
      <c r="BA20" s="396"/>
      <c r="BB20" s="399" t="s">
        <v>70</v>
      </c>
      <c r="BC20" s="399" t="s">
        <v>71</v>
      </c>
      <c r="BD20" s="399" t="s">
        <v>103</v>
      </c>
      <c r="BE20" s="399" t="s">
        <v>72</v>
      </c>
      <c r="BF20" s="399" t="s">
        <v>73</v>
      </c>
      <c r="BG20" s="399" t="s">
        <v>104</v>
      </c>
      <c r="BH20" s="399" t="s">
        <v>74</v>
      </c>
      <c r="BI20" s="399" t="s">
        <v>1</v>
      </c>
      <c r="BJ20" s="38"/>
      <c r="BK20" s="38"/>
      <c r="BL20" s="38"/>
      <c r="BM20" s="38"/>
      <c r="BN20" s="38"/>
      <c r="BO20" s="38"/>
      <c r="BP20" s="38"/>
      <c r="BQ20" s="38"/>
      <c r="BR20" s="38"/>
      <c r="BS20" s="38"/>
    </row>
    <row r="21" spans="1:71" ht="14.1" customHeight="1" x14ac:dyDescent="0.25">
      <c r="A21" s="410"/>
      <c r="B21" s="39"/>
      <c r="C21" s="39"/>
      <c r="D21" s="39"/>
      <c r="E21" s="39"/>
      <c r="F21" s="40">
        <v>29</v>
      </c>
      <c r="G21" s="39"/>
      <c r="H21" s="39"/>
      <c r="I21" s="39"/>
      <c r="J21" s="40">
        <v>27</v>
      </c>
      <c r="K21" s="39"/>
      <c r="L21" s="39"/>
      <c r="M21" s="39"/>
      <c r="N21" s="39"/>
      <c r="O21" s="39"/>
      <c r="P21" s="39"/>
      <c r="Q21" s="39"/>
      <c r="R21" s="39"/>
      <c r="S21" s="40">
        <v>29</v>
      </c>
      <c r="T21" s="39"/>
      <c r="U21" s="39"/>
      <c r="V21" s="39"/>
      <c r="W21" s="40">
        <v>26</v>
      </c>
      <c r="X21" s="39"/>
      <c r="Y21" s="39"/>
      <c r="Z21" s="39"/>
      <c r="AA21" s="40">
        <v>23</v>
      </c>
      <c r="AB21" s="39"/>
      <c r="AC21" s="39"/>
      <c r="AD21" s="39"/>
      <c r="AE21" s="39"/>
      <c r="AF21" s="40">
        <v>30</v>
      </c>
      <c r="AG21" s="39"/>
      <c r="AH21" s="39"/>
      <c r="AI21" s="39"/>
      <c r="AJ21" s="40">
        <v>27</v>
      </c>
      <c r="AK21" s="39"/>
      <c r="AL21" s="39"/>
      <c r="AM21" s="39"/>
      <c r="AN21" s="39"/>
      <c r="AO21" s="39"/>
      <c r="AP21" s="39"/>
      <c r="AQ21" s="39"/>
      <c r="AR21" s="39"/>
      <c r="AS21" s="40">
        <v>29</v>
      </c>
      <c r="AT21" s="39"/>
      <c r="AU21" s="39"/>
      <c r="AV21" s="39"/>
      <c r="AW21" s="40">
        <v>27</v>
      </c>
      <c r="AX21" s="39"/>
      <c r="AY21" s="39"/>
      <c r="AZ21" s="39"/>
      <c r="BA21" s="41"/>
      <c r="BB21" s="399"/>
      <c r="BC21" s="399"/>
      <c r="BD21" s="399"/>
      <c r="BE21" s="399"/>
      <c r="BF21" s="399"/>
      <c r="BG21" s="399"/>
      <c r="BH21" s="399"/>
      <c r="BI21" s="399"/>
      <c r="BJ21" s="38"/>
      <c r="BK21" s="38"/>
      <c r="BL21" s="38"/>
      <c r="BM21" s="38"/>
      <c r="BN21" s="38"/>
      <c r="BO21" s="38"/>
      <c r="BP21" s="38"/>
      <c r="BQ21" s="38"/>
      <c r="BR21" s="38"/>
      <c r="BS21" s="38"/>
    </row>
    <row r="22" spans="1:71" ht="21.75" customHeight="1" x14ac:dyDescent="0.25">
      <c r="A22" s="410"/>
      <c r="B22" s="42"/>
      <c r="C22" s="42"/>
      <c r="D22" s="42"/>
      <c r="E22" s="42"/>
      <c r="F22" s="43" t="s">
        <v>75</v>
      </c>
      <c r="G22" s="42"/>
      <c r="H22" s="42"/>
      <c r="I22" s="42"/>
      <c r="J22" s="43" t="s">
        <v>76</v>
      </c>
      <c r="K22" s="42"/>
      <c r="L22" s="42"/>
      <c r="M22" s="42"/>
      <c r="N22" s="42"/>
      <c r="O22" s="42"/>
      <c r="P22" s="42"/>
      <c r="Q22" s="42"/>
      <c r="R22" s="42"/>
      <c r="S22" s="43" t="s">
        <v>77</v>
      </c>
      <c r="T22" s="42"/>
      <c r="U22" s="42"/>
      <c r="V22" s="42"/>
      <c r="W22" s="43" t="s">
        <v>78</v>
      </c>
      <c r="X22" s="42"/>
      <c r="Y22" s="42"/>
      <c r="Z22" s="42"/>
      <c r="AA22" s="43" t="s">
        <v>79</v>
      </c>
      <c r="AB22" s="42"/>
      <c r="AC22" s="42"/>
      <c r="AD22" s="42"/>
      <c r="AE22" s="42"/>
      <c r="AF22" s="43" t="s">
        <v>80</v>
      </c>
      <c r="AG22" s="42"/>
      <c r="AH22" s="42"/>
      <c r="AI22" s="42"/>
      <c r="AJ22" s="43" t="s">
        <v>81</v>
      </c>
      <c r="AK22" s="42"/>
      <c r="AL22" s="42"/>
      <c r="AM22" s="42"/>
      <c r="AN22" s="42"/>
      <c r="AO22" s="42"/>
      <c r="AP22" s="42"/>
      <c r="AQ22" s="42"/>
      <c r="AR22" s="42"/>
      <c r="AS22" s="43" t="s">
        <v>82</v>
      </c>
      <c r="AT22" s="42"/>
      <c r="AU22" s="42"/>
      <c r="AV22" s="42"/>
      <c r="AW22" s="43" t="s">
        <v>83</v>
      </c>
      <c r="AX22" s="42"/>
      <c r="AY22" s="42"/>
      <c r="AZ22" s="42"/>
      <c r="BA22" s="44"/>
      <c r="BB22" s="399"/>
      <c r="BC22" s="399"/>
      <c r="BD22" s="399"/>
      <c r="BE22" s="399"/>
      <c r="BF22" s="399"/>
      <c r="BG22" s="399"/>
      <c r="BH22" s="399"/>
      <c r="BI22" s="399"/>
      <c r="BJ22" s="38"/>
      <c r="BK22" s="38"/>
      <c r="BL22" s="38"/>
      <c r="BM22" s="38"/>
      <c r="BN22" s="38"/>
      <c r="BO22" s="38"/>
      <c r="BP22" s="38"/>
      <c r="BQ22" s="38"/>
      <c r="BR22" s="38"/>
      <c r="BS22" s="38"/>
    </row>
    <row r="23" spans="1:71" ht="18.75" customHeight="1" x14ac:dyDescent="0.25">
      <c r="A23" s="410"/>
      <c r="B23" s="42">
        <v>1</v>
      </c>
      <c r="C23" s="42">
        <v>8</v>
      </c>
      <c r="D23" s="42">
        <v>15</v>
      </c>
      <c r="E23" s="42">
        <v>22</v>
      </c>
      <c r="F23" s="40">
        <v>5</v>
      </c>
      <c r="G23" s="42">
        <v>6</v>
      </c>
      <c r="H23" s="42">
        <v>13</v>
      </c>
      <c r="I23" s="42">
        <v>20</v>
      </c>
      <c r="J23" s="40">
        <v>2</v>
      </c>
      <c r="K23" s="42">
        <v>3</v>
      </c>
      <c r="L23" s="42">
        <v>10</v>
      </c>
      <c r="M23" s="42">
        <v>17</v>
      </c>
      <c r="N23" s="42">
        <v>24</v>
      </c>
      <c r="O23" s="42">
        <v>1</v>
      </c>
      <c r="P23" s="42">
        <v>8</v>
      </c>
      <c r="Q23" s="42">
        <v>15</v>
      </c>
      <c r="R23" s="42">
        <v>22</v>
      </c>
      <c r="S23" s="40">
        <v>4</v>
      </c>
      <c r="T23" s="42">
        <v>5</v>
      </c>
      <c r="U23" s="42">
        <v>12</v>
      </c>
      <c r="V23" s="42">
        <v>19</v>
      </c>
      <c r="W23" s="40">
        <v>1</v>
      </c>
      <c r="X23" s="42">
        <v>2</v>
      </c>
      <c r="Y23" s="42">
        <v>9</v>
      </c>
      <c r="Z23" s="42">
        <v>16</v>
      </c>
      <c r="AA23" s="40">
        <v>1</v>
      </c>
      <c r="AB23" s="42">
        <v>2</v>
      </c>
      <c r="AC23" s="42">
        <v>9</v>
      </c>
      <c r="AD23" s="42">
        <v>16</v>
      </c>
      <c r="AE23" s="42">
        <v>23</v>
      </c>
      <c r="AF23" s="40">
        <v>5</v>
      </c>
      <c r="AG23" s="42">
        <v>6</v>
      </c>
      <c r="AH23" s="42">
        <v>13</v>
      </c>
      <c r="AI23" s="42">
        <v>20</v>
      </c>
      <c r="AJ23" s="40">
        <v>3</v>
      </c>
      <c r="AK23" s="42">
        <v>4</v>
      </c>
      <c r="AL23" s="42">
        <v>11</v>
      </c>
      <c r="AM23" s="42">
        <v>18</v>
      </c>
      <c r="AN23" s="42">
        <v>25</v>
      </c>
      <c r="AO23" s="42">
        <v>1</v>
      </c>
      <c r="AP23" s="42">
        <v>8</v>
      </c>
      <c r="AQ23" s="42">
        <v>15</v>
      </c>
      <c r="AR23" s="42">
        <v>22</v>
      </c>
      <c r="AS23" s="40">
        <v>5</v>
      </c>
      <c r="AT23" s="42">
        <v>6</v>
      </c>
      <c r="AU23" s="42">
        <v>13</v>
      </c>
      <c r="AV23" s="42">
        <v>20</v>
      </c>
      <c r="AW23" s="40">
        <v>1</v>
      </c>
      <c r="AX23" s="42">
        <v>2</v>
      </c>
      <c r="AY23" s="42">
        <v>9</v>
      </c>
      <c r="AZ23" s="42">
        <v>16</v>
      </c>
      <c r="BA23" s="44">
        <v>23</v>
      </c>
      <c r="BB23" s="399"/>
      <c r="BC23" s="399"/>
      <c r="BD23" s="399"/>
      <c r="BE23" s="399"/>
      <c r="BF23" s="399"/>
      <c r="BG23" s="399"/>
      <c r="BH23" s="399"/>
      <c r="BI23" s="399"/>
      <c r="BJ23" s="45"/>
      <c r="BK23" s="45"/>
      <c r="BL23" s="45"/>
      <c r="BM23" s="45"/>
      <c r="BN23" s="45"/>
      <c r="BO23" s="45"/>
      <c r="BP23" s="45"/>
      <c r="BQ23" s="45"/>
      <c r="BR23" s="45"/>
      <c r="BS23" s="45"/>
    </row>
    <row r="24" spans="1:71" x14ac:dyDescent="0.25">
      <c r="A24" s="411"/>
      <c r="B24" s="46">
        <v>7</v>
      </c>
      <c r="C24" s="46">
        <v>14</v>
      </c>
      <c r="D24" s="46">
        <v>21</v>
      </c>
      <c r="E24" s="46">
        <v>29</v>
      </c>
      <c r="F24" s="47" t="s">
        <v>76</v>
      </c>
      <c r="G24" s="46">
        <v>12</v>
      </c>
      <c r="H24" s="46">
        <v>19</v>
      </c>
      <c r="I24" s="46">
        <v>26</v>
      </c>
      <c r="J24" s="47" t="s">
        <v>84</v>
      </c>
      <c r="K24" s="46">
        <v>9</v>
      </c>
      <c r="L24" s="46">
        <v>16</v>
      </c>
      <c r="M24" s="46">
        <v>23</v>
      </c>
      <c r="N24" s="46">
        <v>30</v>
      </c>
      <c r="O24" s="46">
        <v>7</v>
      </c>
      <c r="P24" s="46">
        <v>14</v>
      </c>
      <c r="Q24" s="46">
        <v>21</v>
      </c>
      <c r="R24" s="46">
        <v>28</v>
      </c>
      <c r="S24" s="47" t="s">
        <v>78</v>
      </c>
      <c r="T24" s="46">
        <v>11</v>
      </c>
      <c r="U24" s="46">
        <v>18</v>
      </c>
      <c r="V24" s="46">
        <v>25</v>
      </c>
      <c r="W24" s="47" t="s">
        <v>79</v>
      </c>
      <c r="X24" s="46">
        <v>8</v>
      </c>
      <c r="Y24" s="46">
        <v>15</v>
      </c>
      <c r="Z24" s="46">
        <v>22</v>
      </c>
      <c r="AA24" s="47" t="s">
        <v>80</v>
      </c>
      <c r="AB24" s="46">
        <v>8</v>
      </c>
      <c r="AC24" s="46">
        <v>15</v>
      </c>
      <c r="AD24" s="46">
        <v>22</v>
      </c>
      <c r="AE24" s="46">
        <v>29</v>
      </c>
      <c r="AF24" s="47" t="s">
        <v>81</v>
      </c>
      <c r="AG24" s="46">
        <v>12</v>
      </c>
      <c r="AH24" s="46">
        <v>19</v>
      </c>
      <c r="AI24" s="46">
        <v>26</v>
      </c>
      <c r="AJ24" s="47" t="s">
        <v>85</v>
      </c>
      <c r="AK24" s="46">
        <v>10</v>
      </c>
      <c r="AL24" s="46">
        <v>17</v>
      </c>
      <c r="AM24" s="46">
        <v>24</v>
      </c>
      <c r="AN24" s="46">
        <v>31</v>
      </c>
      <c r="AO24" s="46">
        <v>7</v>
      </c>
      <c r="AP24" s="46">
        <v>14</v>
      </c>
      <c r="AQ24" s="46">
        <v>21</v>
      </c>
      <c r="AR24" s="46">
        <v>28</v>
      </c>
      <c r="AS24" s="47" t="s">
        <v>83</v>
      </c>
      <c r="AT24" s="46">
        <v>12</v>
      </c>
      <c r="AU24" s="46">
        <v>19</v>
      </c>
      <c r="AV24" s="46">
        <v>26</v>
      </c>
      <c r="AW24" s="47" t="s">
        <v>86</v>
      </c>
      <c r="AX24" s="46">
        <v>8</v>
      </c>
      <c r="AY24" s="46">
        <v>15</v>
      </c>
      <c r="AZ24" s="46">
        <v>22</v>
      </c>
      <c r="BA24" s="48">
        <v>31</v>
      </c>
      <c r="BB24" s="399"/>
      <c r="BC24" s="399"/>
      <c r="BD24" s="399"/>
      <c r="BE24" s="399"/>
      <c r="BF24" s="399"/>
      <c r="BG24" s="399"/>
      <c r="BH24" s="399"/>
      <c r="BI24" s="399"/>
      <c r="BJ24" s="45"/>
      <c r="BK24" s="45"/>
      <c r="BL24" s="45"/>
      <c r="BM24" s="45"/>
      <c r="BN24" s="45"/>
      <c r="BO24" s="45"/>
      <c r="BP24" s="45"/>
      <c r="BQ24" s="45"/>
      <c r="BR24" s="45"/>
      <c r="BS24" s="45"/>
    </row>
    <row r="25" spans="1:71" x14ac:dyDescent="0.25">
      <c r="A25" s="46"/>
      <c r="B25" s="42">
        <v>1</v>
      </c>
      <c r="C25" s="42">
        <v>2</v>
      </c>
      <c r="D25" s="42">
        <v>3</v>
      </c>
      <c r="E25" s="42">
        <v>4</v>
      </c>
      <c r="F25" s="42">
        <v>5</v>
      </c>
      <c r="G25" s="42">
        <v>6</v>
      </c>
      <c r="H25" s="42">
        <v>7</v>
      </c>
      <c r="I25" s="42">
        <v>8</v>
      </c>
      <c r="J25" s="42">
        <v>9</v>
      </c>
      <c r="K25" s="42">
        <v>10</v>
      </c>
      <c r="L25" s="42">
        <v>11</v>
      </c>
      <c r="M25" s="42">
        <v>12</v>
      </c>
      <c r="N25" s="42">
        <v>13</v>
      </c>
      <c r="O25" s="42">
        <v>14</v>
      </c>
      <c r="P25" s="42">
        <v>15</v>
      </c>
      <c r="Q25" s="42">
        <v>16</v>
      </c>
      <c r="R25" s="42">
        <v>17</v>
      </c>
      <c r="S25" s="42">
        <v>18</v>
      </c>
      <c r="T25" s="42">
        <v>19</v>
      </c>
      <c r="U25" s="42">
        <v>20</v>
      </c>
      <c r="V25" s="42">
        <v>21</v>
      </c>
      <c r="W25" s="42">
        <v>22</v>
      </c>
      <c r="X25" s="42">
        <v>23</v>
      </c>
      <c r="Y25" s="42">
        <v>24</v>
      </c>
      <c r="Z25" s="42">
        <v>25</v>
      </c>
      <c r="AA25" s="42">
        <v>26</v>
      </c>
      <c r="AB25" s="42">
        <v>27</v>
      </c>
      <c r="AC25" s="42">
        <v>28</v>
      </c>
      <c r="AD25" s="42">
        <v>29</v>
      </c>
      <c r="AE25" s="42">
        <v>30</v>
      </c>
      <c r="AF25" s="42">
        <v>31</v>
      </c>
      <c r="AG25" s="42">
        <v>32</v>
      </c>
      <c r="AH25" s="42">
        <v>33</v>
      </c>
      <c r="AI25" s="42">
        <v>34</v>
      </c>
      <c r="AJ25" s="42">
        <v>35</v>
      </c>
      <c r="AK25" s="42">
        <v>36</v>
      </c>
      <c r="AL25" s="42">
        <v>37</v>
      </c>
      <c r="AM25" s="42">
        <v>38</v>
      </c>
      <c r="AN25" s="42">
        <v>39</v>
      </c>
      <c r="AO25" s="42">
        <v>40</v>
      </c>
      <c r="AP25" s="42">
        <v>41</v>
      </c>
      <c r="AQ25" s="42">
        <v>42</v>
      </c>
      <c r="AR25" s="42">
        <v>43</v>
      </c>
      <c r="AS25" s="42">
        <v>44</v>
      </c>
      <c r="AT25" s="42">
        <v>45</v>
      </c>
      <c r="AU25" s="42">
        <v>46</v>
      </c>
      <c r="AV25" s="42">
        <v>47</v>
      </c>
      <c r="AW25" s="42">
        <v>48</v>
      </c>
      <c r="AX25" s="42">
        <v>49</v>
      </c>
      <c r="AY25" s="42">
        <v>50</v>
      </c>
      <c r="AZ25" s="42">
        <v>51</v>
      </c>
      <c r="BA25" s="44">
        <v>52</v>
      </c>
      <c r="BB25" s="400"/>
      <c r="BC25" s="400"/>
      <c r="BD25" s="400"/>
      <c r="BE25" s="400"/>
      <c r="BF25" s="400"/>
      <c r="BG25" s="400"/>
      <c r="BH25" s="400"/>
      <c r="BI25" s="400"/>
      <c r="BJ25" s="45"/>
      <c r="BK25" s="45"/>
      <c r="BL25" s="45"/>
      <c r="BM25" s="45"/>
      <c r="BN25" s="45"/>
      <c r="BO25" s="45"/>
      <c r="BP25" s="45"/>
      <c r="BQ25" s="45"/>
      <c r="BR25" s="45"/>
      <c r="BS25" s="45"/>
    </row>
    <row r="26" spans="1:71" s="240" customFormat="1" ht="21" x14ac:dyDescent="0.3">
      <c r="A26" s="233" t="s">
        <v>78</v>
      </c>
      <c r="B26" s="234"/>
      <c r="C26" s="234"/>
      <c r="D26" s="234"/>
      <c r="E26" s="234"/>
      <c r="F26" s="234"/>
      <c r="G26" s="234"/>
      <c r="H26" s="234"/>
      <c r="I26" s="234"/>
      <c r="J26" s="234"/>
      <c r="K26" s="234"/>
      <c r="L26" s="234"/>
      <c r="M26" s="234"/>
      <c r="N26" s="234"/>
      <c r="O26" s="234"/>
      <c r="P26" s="234"/>
      <c r="Q26" s="234"/>
      <c r="R26" s="234"/>
      <c r="S26" s="233" t="s">
        <v>87</v>
      </c>
      <c r="T26" s="233" t="s">
        <v>87</v>
      </c>
      <c r="U26" s="234"/>
      <c r="V26" s="235" t="s">
        <v>88</v>
      </c>
      <c r="W26" s="235" t="s">
        <v>88</v>
      </c>
      <c r="X26" s="233" t="s">
        <v>87</v>
      </c>
      <c r="Y26" s="233" t="s">
        <v>89</v>
      </c>
      <c r="Z26" s="233" t="s">
        <v>89</v>
      </c>
      <c r="AA26" s="234"/>
      <c r="AB26" s="234"/>
      <c r="AC26" s="234"/>
      <c r="AD26" s="234"/>
      <c r="AE26" s="234"/>
      <c r="AF26" s="234"/>
      <c r="AG26" s="234"/>
      <c r="AH26" s="236"/>
      <c r="AI26" s="234"/>
      <c r="AJ26" s="234"/>
      <c r="AK26" s="234"/>
      <c r="AL26" s="234"/>
      <c r="AM26" s="234"/>
      <c r="AN26" s="234"/>
      <c r="AO26" s="234"/>
      <c r="AP26" s="234"/>
      <c r="AQ26" s="235" t="s">
        <v>88</v>
      </c>
      <c r="AR26" s="235" t="s">
        <v>88</v>
      </c>
      <c r="AS26" s="233" t="s">
        <v>87</v>
      </c>
      <c r="AT26" s="233" t="s">
        <v>87</v>
      </c>
      <c r="AU26" s="233" t="s">
        <v>87</v>
      </c>
      <c r="AV26" s="233" t="s">
        <v>87</v>
      </c>
      <c r="AW26" s="233" t="s">
        <v>87</v>
      </c>
      <c r="AX26" s="233" t="s">
        <v>87</v>
      </c>
      <c r="AY26" s="233" t="s">
        <v>87</v>
      </c>
      <c r="AZ26" s="233" t="s">
        <v>87</v>
      </c>
      <c r="BA26" s="233" t="s">
        <v>87</v>
      </c>
      <c r="BB26" s="237">
        <f>18+16</f>
        <v>34</v>
      </c>
      <c r="BC26" s="237">
        <v>4</v>
      </c>
      <c r="BD26" s="237"/>
      <c r="BE26" s="237">
        <v>2</v>
      </c>
      <c r="BF26" s="237"/>
      <c r="BG26" s="237"/>
      <c r="BH26" s="237">
        <v>12</v>
      </c>
      <c r="BI26" s="238">
        <f>SUM(BB26:BH26)</f>
        <v>52</v>
      </c>
      <c r="BJ26" s="239"/>
      <c r="BK26" s="239"/>
      <c r="BL26" s="239"/>
      <c r="BM26" s="239"/>
      <c r="BN26" s="239"/>
      <c r="BO26" s="239"/>
      <c r="BP26" s="239"/>
      <c r="BQ26" s="239"/>
      <c r="BR26" s="239"/>
      <c r="BS26" s="239"/>
    </row>
    <row r="27" spans="1:71" s="240" customFormat="1" ht="21" x14ac:dyDescent="0.3">
      <c r="A27" s="233" t="s">
        <v>79</v>
      </c>
      <c r="B27" s="234"/>
      <c r="C27" s="234"/>
      <c r="D27" s="234"/>
      <c r="E27" s="234"/>
      <c r="F27" s="234"/>
      <c r="G27" s="234"/>
      <c r="H27" s="234"/>
      <c r="I27" s="234"/>
      <c r="J27" s="234"/>
      <c r="K27" s="234"/>
      <c r="L27" s="234"/>
      <c r="M27" s="234"/>
      <c r="N27" s="234"/>
      <c r="O27" s="234"/>
      <c r="P27" s="234"/>
      <c r="Q27" s="234"/>
      <c r="R27" s="234"/>
      <c r="S27" s="233" t="s">
        <v>87</v>
      </c>
      <c r="T27" s="233" t="s">
        <v>87</v>
      </c>
      <c r="U27" s="234"/>
      <c r="V27" s="235" t="s">
        <v>88</v>
      </c>
      <c r="W27" s="235" t="s">
        <v>88</v>
      </c>
      <c r="X27" s="233" t="s">
        <v>87</v>
      </c>
      <c r="Y27" s="234"/>
      <c r="Z27" s="234"/>
      <c r="AA27" s="234"/>
      <c r="AB27" s="234"/>
      <c r="AC27" s="234"/>
      <c r="AD27" s="234"/>
      <c r="AE27" s="236"/>
      <c r="AF27" s="236"/>
      <c r="AG27" s="236"/>
      <c r="AH27" s="234"/>
      <c r="AI27" s="234"/>
      <c r="AJ27" s="234"/>
      <c r="AK27" s="234"/>
      <c r="AL27" s="234"/>
      <c r="AM27" s="234"/>
      <c r="AN27" s="236"/>
      <c r="AO27" s="233" t="s">
        <v>89</v>
      </c>
      <c r="AP27" s="233" t="s">
        <v>89</v>
      </c>
      <c r="AQ27" s="235" t="s">
        <v>88</v>
      </c>
      <c r="AR27" s="235" t="s">
        <v>88</v>
      </c>
      <c r="AS27" s="233" t="s">
        <v>87</v>
      </c>
      <c r="AT27" s="233" t="s">
        <v>87</v>
      </c>
      <c r="AU27" s="233" t="s">
        <v>87</v>
      </c>
      <c r="AV27" s="233" t="s">
        <v>87</v>
      </c>
      <c r="AW27" s="233" t="s">
        <v>87</v>
      </c>
      <c r="AX27" s="233" t="s">
        <v>87</v>
      </c>
      <c r="AY27" s="233" t="s">
        <v>87</v>
      </c>
      <c r="AZ27" s="233" t="s">
        <v>87</v>
      </c>
      <c r="BA27" s="233" t="s">
        <v>87</v>
      </c>
      <c r="BB27" s="237">
        <f>18+16</f>
        <v>34</v>
      </c>
      <c r="BC27" s="237">
        <v>4</v>
      </c>
      <c r="BD27" s="237"/>
      <c r="BE27" s="237">
        <v>2</v>
      </c>
      <c r="BF27" s="237"/>
      <c r="BG27" s="237"/>
      <c r="BH27" s="237">
        <v>12</v>
      </c>
      <c r="BI27" s="238">
        <f>SUM(BB27:BH27)</f>
        <v>52</v>
      </c>
      <c r="BJ27" s="239"/>
      <c r="BK27" s="239"/>
      <c r="BL27" s="239"/>
      <c r="BM27" s="239"/>
      <c r="BN27" s="239"/>
      <c r="BO27" s="239"/>
      <c r="BP27" s="239"/>
      <c r="BQ27" s="239"/>
      <c r="BR27" s="239"/>
      <c r="BS27" s="239"/>
    </row>
    <row r="28" spans="1:71" s="240" customFormat="1" ht="21" x14ac:dyDescent="0.25">
      <c r="A28" s="233" t="s">
        <v>80</v>
      </c>
      <c r="B28" s="234"/>
      <c r="C28" s="234"/>
      <c r="D28" s="234"/>
      <c r="E28" s="234"/>
      <c r="F28" s="234"/>
      <c r="G28" s="234"/>
      <c r="H28" s="234"/>
      <c r="I28" s="234"/>
      <c r="J28" s="234"/>
      <c r="K28" s="234"/>
      <c r="L28" s="234"/>
      <c r="M28" s="234"/>
      <c r="N28" s="234"/>
      <c r="O28" s="234"/>
      <c r="P28" s="234"/>
      <c r="Q28" s="234"/>
      <c r="R28" s="234"/>
      <c r="S28" s="233" t="s">
        <v>87</v>
      </c>
      <c r="T28" s="233" t="s">
        <v>87</v>
      </c>
      <c r="U28" s="241"/>
      <c r="V28" s="235" t="s">
        <v>88</v>
      </c>
      <c r="W28" s="235" t="s">
        <v>88</v>
      </c>
      <c r="X28" s="233" t="s">
        <v>87</v>
      </c>
      <c r="Y28" s="233" t="s">
        <v>89</v>
      </c>
      <c r="Z28" s="233" t="s">
        <v>89</v>
      </c>
      <c r="AA28" s="234"/>
      <c r="AB28" s="234"/>
      <c r="AC28" s="234"/>
      <c r="AD28" s="234"/>
      <c r="AE28" s="234"/>
      <c r="AF28" s="234"/>
      <c r="AG28" s="234"/>
      <c r="AH28" s="234"/>
      <c r="AI28" s="234"/>
      <c r="AJ28" s="234"/>
      <c r="AK28" s="234"/>
      <c r="AL28" s="234"/>
      <c r="AM28" s="234"/>
      <c r="AN28" s="234"/>
      <c r="AO28" s="234"/>
      <c r="AP28" s="234"/>
      <c r="AQ28" s="235" t="s">
        <v>88</v>
      </c>
      <c r="AR28" s="235" t="s">
        <v>88</v>
      </c>
      <c r="AS28" s="233" t="s">
        <v>87</v>
      </c>
      <c r="AT28" s="233" t="s">
        <v>87</v>
      </c>
      <c r="AU28" s="233" t="s">
        <v>87</v>
      </c>
      <c r="AV28" s="233" t="s">
        <v>87</v>
      </c>
      <c r="AW28" s="233" t="s">
        <v>87</v>
      </c>
      <c r="AX28" s="233" t="s">
        <v>87</v>
      </c>
      <c r="AY28" s="233" t="s">
        <v>87</v>
      </c>
      <c r="AZ28" s="233" t="s">
        <v>87</v>
      </c>
      <c r="BA28" s="233" t="s">
        <v>87</v>
      </c>
      <c r="BB28" s="237">
        <f>18+16</f>
        <v>34</v>
      </c>
      <c r="BC28" s="237">
        <v>4</v>
      </c>
      <c r="BD28" s="237"/>
      <c r="BE28" s="237">
        <v>2</v>
      </c>
      <c r="BF28" s="237"/>
      <c r="BG28" s="237"/>
      <c r="BH28" s="237">
        <v>12</v>
      </c>
      <c r="BI28" s="238">
        <f>SUM(BB28:BH28)</f>
        <v>52</v>
      </c>
      <c r="BJ28" s="239"/>
      <c r="BK28" s="239"/>
      <c r="BL28" s="239"/>
      <c r="BM28" s="239"/>
      <c r="BN28" s="239"/>
      <c r="BO28" s="239"/>
      <c r="BP28" s="239"/>
      <c r="BQ28" s="239"/>
      <c r="BR28" s="239"/>
      <c r="BS28" s="239"/>
    </row>
    <row r="29" spans="1:71" s="240" customFormat="1" ht="21" x14ac:dyDescent="0.3">
      <c r="A29" s="233" t="s">
        <v>81</v>
      </c>
      <c r="B29" s="234"/>
      <c r="C29" s="234"/>
      <c r="D29" s="234"/>
      <c r="E29" s="234"/>
      <c r="F29" s="234"/>
      <c r="G29" s="234"/>
      <c r="H29" s="234"/>
      <c r="I29" s="234"/>
      <c r="J29" s="234"/>
      <c r="K29" s="233" t="s">
        <v>150</v>
      </c>
      <c r="L29" s="233" t="s">
        <v>150</v>
      </c>
      <c r="M29" s="233" t="s">
        <v>150</v>
      </c>
      <c r="N29" s="233" t="s">
        <v>150</v>
      </c>
      <c r="O29" s="233" t="s">
        <v>150</v>
      </c>
      <c r="P29" s="233" t="s">
        <v>150</v>
      </c>
      <c r="Q29" s="233" t="s">
        <v>150</v>
      </c>
      <c r="R29" s="233" t="s">
        <v>150</v>
      </c>
      <c r="S29" s="233" t="s">
        <v>87</v>
      </c>
      <c r="T29" s="233" t="s">
        <v>87</v>
      </c>
      <c r="U29" s="233" t="s">
        <v>150</v>
      </c>
      <c r="V29" s="233" t="s">
        <v>150</v>
      </c>
      <c r="W29" s="235" t="s">
        <v>88</v>
      </c>
      <c r="X29" s="233" t="s">
        <v>87</v>
      </c>
      <c r="Y29" s="242"/>
      <c r="Z29" s="242"/>
      <c r="AA29" s="242"/>
      <c r="AB29" s="242"/>
      <c r="AC29" s="242"/>
      <c r="AD29" s="243" t="s">
        <v>214</v>
      </c>
      <c r="AE29" s="243" t="s">
        <v>214</v>
      </c>
      <c r="AF29" s="243" t="s">
        <v>214</v>
      </c>
      <c r="AG29" s="243" t="s">
        <v>214</v>
      </c>
      <c r="AH29" s="243" t="s">
        <v>149</v>
      </c>
      <c r="AI29" s="243" t="s">
        <v>149</v>
      </c>
      <c r="AJ29" s="243" t="s">
        <v>149</v>
      </c>
      <c r="AK29" s="243" t="s">
        <v>149</v>
      </c>
      <c r="AL29" s="233" t="s">
        <v>148</v>
      </c>
      <c r="AM29" s="233" t="s">
        <v>148</v>
      </c>
      <c r="AN29" s="233" t="s">
        <v>148</v>
      </c>
      <c r="AO29" s="233" t="s">
        <v>148</v>
      </c>
      <c r="AP29" s="235" t="s">
        <v>88</v>
      </c>
      <c r="AQ29" s="244" t="s">
        <v>90</v>
      </c>
      <c r="AR29" s="233" t="s">
        <v>147</v>
      </c>
      <c r="AS29" s="420"/>
      <c r="AT29" s="413"/>
      <c r="AU29" s="413"/>
      <c r="AV29" s="413"/>
      <c r="AW29" s="413"/>
      <c r="AX29" s="413"/>
      <c r="AY29" s="413"/>
      <c r="AZ29" s="413"/>
      <c r="BA29" s="414"/>
      <c r="BB29" s="245">
        <f>9+5</f>
        <v>14</v>
      </c>
      <c r="BC29" s="245">
        <v>2</v>
      </c>
      <c r="BD29" s="245">
        <v>2</v>
      </c>
      <c r="BE29" s="245">
        <v>0</v>
      </c>
      <c r="BF29" s="245">
        <v>18</v>
      </c>
      <c r="BG29" s="245">
        <v>4</v>
      </c>
      <c r="BH29" s="245">
        <v>3</v>
      </c>
      <c r="BI29" s="238">
        <f>SUM(BB29:BH29)</f>
        <v>43</v>
      </c>
      <c r="BJ29" s="239"/>
      <c r="BK29" s="239"/>
      <c r="BL29" s="239"/>
      <c r="BM29" s="239"/>
      <c r="BN29" s="239"/>
      <c r="BO29" s="239"/>
      <c r="BP29" s="239"/>
      <c r="BQ29" s="239"/>
      <c r="BR29" s="239"/>
      <c r="BS29" s="239"/>
    </row>
    <row r="30" spans="1:71" s="240" customFormat="1" ht="20.100000000000001" customHeight="1" x14ac:dyDescent="0.3">
      <c r="A30" s="412" t="s">
        <v>0</v>
      </c>
      <c r="B30" s="413"/>
      <c r="C30" s="413"/>
      <c r="D30" s="413"/>
      <c r="E30" s="413"/>
      <c r="F30" s="413"/>
      <c r="G30" s="413"/>
      <c r="H30" s="413"/>
      <c r="I30" s="413"/>
      <c r="J30" s="413"/>
      <c r="K30" s="413"/>
      <c r="L30" s="413"/>
      <c r="M30" s="413"/>
      <c r="N30" s="413"/>
      <c r="O30" s="413"/>
      <c r="P30" s="413"/>
      <c r="Q30" s="413"/>
      <c r="R30" s="413"/>
      <c r="S30" s="413"/>
      <c r="T30" s="413"/>
      <c r="U30" s="413"/>
      <c r="V30" s="413"/>
      <c r="W30" s="413"/>
      <c r="X30" s="413"/>
      <c r="Y30" s="413"/>
      <c r="Z30" s="413"/>
      <c r="AA30" s="413"/>
      <c r="AB30" s="413"/>
      <c r="AC30" s="413"/>
      <c r="AD30" s="413"/>
      <c r="AE30" s="413"/>
      <c r="AF30" s="413"/>
      <c r="AG30" s="413"/>
      <c r="AH30" s="413"/>
      <c r="AI30" s="413"/>
      <c r="AJ30" s="413"/>
      <c r="AK30" s="413"/>
      <c r="AL30" s="413"/>
      <c r="AM30" s="413"/>
      <c r="AN30" s="413"/>
      <c r="AO30" s="413"/>
      <c r="AP30" s="413"/>
      <c r="AQ30" s="413"/>
      <c r="AR30" s="413"/>
      <c r="AS30" s="413"/>
      <c r="AT30" s="413"/>
      <c r="AU30" s="413"/>
      <c r="AV30" s="413"/>
      <c r="AW30" s="413"/>
      <c r="AX30" s="413"/>
      <c r="AY30" s="413"/>
      <c r="AZ30" s="413"/>
      <c r="BA30" s="414"/>
      <c r="BB30" s="238">
        <f>SUM(BB27:BB29)</f>
        <v>82</v>
      </c>
      <c r="BC30" s="238">
        <f>SUM(BC27:BC29)</f>
        <v>10</v>
      </c>
      <c r="BD30" s="238">
        <f>SUM(BD27:BD29)</f>
        <v>2</v>
      </c>
      <c r="BE30" s="238">
        <f>SUM(BE27:BE29)</f>
        <v>4</v>
      </c>
      <c r="BF30" s="238">
        <f>SUM(BF26:BF29)</f>
        <v>18</v>
      </c>
      <c r="BG30" s="238">
        <f>SUM(BG26:BG29)</f>
        <v>4</v>
      </c>
      <c r="BH30" s="238">
        <f>SUM(BH26:BH29)</f>
        <v>39</v>
      </c>
      <c r="BI30" s="238">
        <f>SUM(BI26:BI29)</f>
        <v>199</v>
      </c>
      <c r="BJ30" s="239"/>
      <c r="BK30" s="239"/>
      <c r="BL30" s="239"/>
      <c r="BM30" s="239"/>
      <c r="BN30" s="239"/>
      <c r="BO30" s="239"/>
      <c r="BP30" s="239"/>
      <c r="BQ30" s="239"/>
      <c r="BR30" s="239"/>
      <c r="BS30" s="239"/>
    </row>
    <row r="31" spans="1:71" ht="20.100000000000001" customHeight="1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</row>
    <row r="32" spans="1:71" s="55" customFormat="1" ht="13.9" customHeight="1" x14ac:dyDescent="0.2">
      <c r="A32" s="49" t="s">
        <v>91</v>
      </c>
      <c r="B32" s="50"/>
      <c r="C32" s="50"/>
      <c r="D32" s="50"/>
      <c r="E32" s="51"/>
      <c r="F32" s="421" t="s">
        <v>70</v>
      </c>
      <c r="G32" s="416"/>
      <c r="H32" s="416"/>
      <c r="I32" s="416"/>
      <c r="J32" s="416"/>
      <c r="K32" s="50"/>
      <c r="L32" s="52" t="s">
        <v>88</v>
      </c>
      <c r="M32" s="421" t="s">
        <v>105</v>
      </c>
      <c r="N32" s="416"/>
      <c r="O32" s="416"/>
      <c r="P32" s="416"/>
      <c r="Q32" s="416"/>
      <c r="R32" s="50"/>
      <c r="S32" s="53" t="s">
        <v>89</v>
      </c>
      <c r="T32" s="421" t="s">
        <v>92</v>
      </c>
      <c r="U32" s="416"/>
      <c r="V32" s="416"/>
      <c r="W32" s="416"/>
      <c r="X32" s="54"/>
      <c r="Y32" s="53" t="s">
        <v>150</v>
      </c>
      <c r="Z32" s="53" t="s">
        <v>214</v>
      </c>
      <c r="AA32" s="421" t="s">
        <v>93</v>
      </c>
      <c r="AB32" s="421"/>
      <c r="AC32" s="421"/>
      <c r="AD32" s="421"/>
      <c r="AE32" s="421"/>
      <c r="AF32" s="53" t="s">
        <v>149</v>
      </c>
      <c r="AG32" s="418" t="s">
        <v>224</v>
      </c>
      <c r="AH32" s="419"/>
      <c r="AI32" s="419"/>
      <c r="AJ32" s="419"/>
      <c r="AK32" s="419"/>
      <c r="AL32" s="419"/>
      <c r="AM32" s="50"/>
      <c r="AN32" s="53" t="s">
        <v>76</v>
      </c>
      <c r="AO32" s="418" t="s">
        <v>104</v>
      </c>
      <c r="AP32" s="419"/>
      <c r="AQ32" s="419"/>
      <c r="AR32" s="419"/>
      <c r="AS32" s="419"/>
      <c r="AT32" s="419"/>
      <c r="AU32" s="53" t="s">
        <v>106</v>
      </c>
      <c r="AV32" s="415" t="s">
        <v>107</v>
      </c>
      <c r="AW32" s="416"/>
      <c r="AX32" s="416"/>
      <c r="AY32" s="416"/>
      <c r="AZ32" s="416"/>
      <c r="BA32" s="53" t="s">
        <v>87</v>
      </c>
      <c r="BB32" s="415" t="s">
        <v>74</v>
      </c>
      <c r="BC32" s="421"/>
      <c r="BF32" s="56"/>
      <c r="BG32" s="50"/>
      <c r="BH32" s="50"/>
      <c r="BI32" s="50"/>
      <c r="BJ32" s="54"/>
      <c r="BK32" s="50"/>
      <c r="BL32" s="50"/>
      <c r="BM32" s="50"/>
      <c r="BN32" s="50"/>
      <c r="BO32" s="50"/>
      <c r="BP32" s="50"/>
      <c r="BQ32" s="50"/>
      <c r="BR32" s="50"/>
      <c r="BS32" s="50"/>
    </row>
    <row r="33" spans="1:71" s="55" customFormat="1" ht="12.75" x14ac:dyDescent="0.2">
      <c r="A33" s="50"/>
      <c r="B33" s="50"/>
      <c r="C33" s="50"/>
      <c r="D33" s="50"/>
      <c r="E33" s="50"/>
      <c r="F33" s="416"/>
      <c r="G33" s="416"/>
      <c r="H33" s="416"/>
      <c r="I33" s="416"/>
      <c r="J33" s="416"/>
      <c r="K33" s="50"/>
      <c r="L33" s="50"/>
      <c r="M33" s="416"/>
      <c r="N33" s="416"/>
      <c r="O33" s="416"/>
      <c r="P33" s="416"/>
      <c r="Q33" s="416"/>
      <c r="R33" s="50"/>
      <c r="S33" s="50"/>
      <c r="T33" s="416"/>
      <c r="U33" s="416"/>
      <c r="V33" s="416"/>
      <c r="W33" s="416"/>
      <c r="X33" s="54"/>
      <c r="Y33" s="232"/>
      <c r="Z33" s="232"/>
      <c r="AA33" s="421"/>
      <c r="AB33" s="421"/>
      <c r="AC33" s="421"/>
      <c r="AD33" s="421"/>
      <c r="AE33" s="421"/>
      <c r="AF33" s="54"/>
      <c r="AG33" s="419"/>
      <c r="AH33" s="419"/>
      <c r="AI33" s="419"/>
      <c r="AJ33" s="419"/>
      <c r="AK33" s="419"/>
      <c r="AL33" s="419"/>
      <c r="AM33" s="50"/>
      <c r="AN33" s="50"/>
      <c r="AO33" s="419"/>
      <c r="AP33" s="419"/>
      <c r="AQ33" s="419"/>
      <c r="AR33" s="419"/>
      <c r="AS33" s="419"/>
      <c r="AT33" s="419"/>
      <c r="AU33" s="53" t="s">
        <v>147</v>
      </c>
      <c r="AV33" s="417"/>
      <c r="AW33" s="416"/>
      <c r="AX33" s="416"/>
      <c r="AY33" s="416"/>
      <c r="AZ33" s="416"/>
      <c r="BA33" s="54"/>
      <c r="BB33" s="57"/>
      <c r="BC33" s="57"/>
      <c r="BD33" s="54"/>
      <c r="BE33" s="56"/>
      <c r="BF33" s="56"/>
      <c r="BG33" s="50"/>
      <c r="BH33" s="50"/>
      <c r="BI33" s="50"/>
      <c r="BJ33" s="54"/>
      <c r="BK33" s="50"/>
      <c r="BL33" s="50"/>
      <c r="BM33" s="50"/>
      <c r="BN33" s="50"/>
      <c r="BO33" s="50"/>
      <c r="BP33" s="50"/>
      <c r="BQ33" s="50"/>
      <c r="BR33" s="50"/>
      <c r="BS33" s="50"/>
    </row>
    <row r="34" spans="1:71" s="57" customFormat="1" ht="12" x14ac:dyDescent="0.2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9"/>
      <c r="AE34" s="59"/>
      <c r="AF34" s="58"/>
      <c r="AG34" s="419"/>
      <c r="AH34" s="419"/>
      <c r="AI34" s="419"/>
      <c r="AJ34" s="419"/>
      <c r="AK34" s="419"/>
      <c r="AL34" s="419"/>
      <c r="AM34" s="58"/>
      <c r="AN34" s="59"/>
      <c r="AO34" s="419"/>
      <c r="AP34" s="419"/>
      <c r="AQ34" s="419"/>
      <c r="AR34" s="419"/>
      <c r="AS34" s="419"/>
      <c r="AT34" s="419"/>
      <c r="AU34" s="58"/>
      <c r="AV34" s="58"/>
      <c r="AW34" s="58"/>
      <c r="AX34" s="58"/>
      <c r="AY34" s="58"/>
      <c r="AZ34" s="58"/>
      <c r="BA34" s="59"/>
      <c r="BD34" s="59"/>
      <c r="BE34" s="59"/>
      <c r="BF34" s="59"/>
      <c r="BG34" s="59"/>
      <c r="BH34" s="59"/>
      <c r="BI34" s="59"/>
      <c r="BJ34" s="59"/>
      <c r="BK34" s="59"/>
      <c r="BL34" s="59"/>
      <c r="BM34" s="59"/>
      <c r="BN34" s="59"/>
      <c r="BO34" s="59"/>
      <c r="BP34" s="59"/>
      <c r="BQ34" s="59"/>
      <c r="BR34" s="59"/>
      <c r="BS34" s="59"/>
    </row>
    <row r="35" spans="1:71" x14ac:dyDescent="0.25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6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</row>
    <row r="36" spans="1:71" x14ac:dyDescent="0.25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  <c r="BA36" s="6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</row>
    <row r="37" spans="1:71" x14ac:dyDescent="0.25">
      <c r="A37" s="10"/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</row>
    <row r="38" spans="1:71" x14ac:dyDescent="0.25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</row>
    <row r="39" spans="1:71" x14ac:dyDescent="0.25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</row>
    <row r="40" spans="1:71" x14ac:dyDescent="0.25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</row>
    <row r="41" spans="1:71" x14ac:dyDescent="0.25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</row>
    <row r="42" spans="1:71" x14ac:dyDescent="0.25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</row>
    <row r="43" spans="1:71" x14ac:dyDescent="0.25">
      <c r="A43" s="10"/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</row>
    <row r="44" spans="1:71" x14ac:dyDescent="0.25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</row>
    <row r="45" spans="1:71" x14ac:dyDescent="0.25">
      <c r="A45" s="10"/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</row>
    <row r="46" spans="1:71" x14ac:dyDescent="0.25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</row>
    <row r="47" spans="1:71" x14ac:dyDescent="0.25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</row>
    <row r="48" spans="1:71" x14ac:dyDescent="0.25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</row>
    <row r="49" spans="1:71" x14ac:dyDescent="0.25">
      <c r="A49" s="10"/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</row>
    <row r="50" spans="1:71" x14ac:dyDescent="0.25">
      <c r="A50" s="10"/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</row>
    <row r="51" spans="1:71" x14ac:dyDescent="0.2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</row>
    <row r="52" spans="1:71" x14ac:dyDescent="0.25">
      <c r="A52" s="10"/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</row>
    <row r="53" spans="1:71" x14ac:dyDescent="0.25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</row>
    <row r="54" spans="1:71" x14ac:dyDescent="0.25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</row>
    <row r="55" spans="1:71" x14ac:dyDescent="0.25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</row>
    <row r="56" spans="1:71" x14ac:dyDescent="0.25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</row>
    <row r="57" spans="1:7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</row>
    <row r="58" spans="1:71" x14ac:dyDescent="0.25">
      <c r="A58" s="10"/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</row>
    <row r="59" spans="1:71" x14ac:dyDescent="0.25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</row>
    <row r="60" spans="1:71" x14ac:dyDescent="0.25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</row>
    <row r="61" spans="1:71" x14ac:dyDescent="0.25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</row>
    <row r="62" spans="1:71" x14ac:dyDescent="0.25">
      <c r="A62" s="10"/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</row>
    <row r="63" spans="1:71" x14ac:dyDescent="0.25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</row>
    <row r="64" spans="1:71" x14ac:dyDescent="0.25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</row>
    <row r="65" spans="1:71" x14ac:dyDescent="0.2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</row>
    <row r="66" spans="1:71" x14ac:dyDescent="0.25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</row>
    <row r="67" spans="1:71" x14ac:dyDescent="0.25">
      <c r="A67" s="10"/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</row>
    <row r="68" spans="1:71" x14ac:dyDescent="0.25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</row>
    <row r="69" spans="1:71" x14ac:dyDescent="0.2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</row>
    <row r="70" spans="1:71" x14ac:dyDescent="0.25">
      <c r="A70" s="10"/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</row>
    <row r="71" spans="1:71" x14ac:dyDescent="0.25">
      <c r="A71" s="10"/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</row>
    <row r="72" spans="1:71" x14ac:dyDescent="0.25">
      <c r="A72" s="10"/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</row>
    <row r="73" spans="1:71" x14ac:dyDescent="0.2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</row>
    <row r="74" spans="1:71" x14ac:dyDescent="0.25">
      <c r="A74" s="10"/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</row>
    <row r="75" spans="1:71" x14ac:dyDescent="0.25">
      <c r="A75" s="10"/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</row>
    <row r="76" spans="1:71" x14ac:dyDescent="0.25">
      <c r="A76" s="10"/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</row>
    <row r="77" spans="1:71" x14ac:dyDescent="0.2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</row>
    <row r="78" spans="1:71" x14ac:dyDescent="0.2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</row>
    <row r="79" spans="1:71" x14ac:dyDescent="0.2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</row>
    <row r="80" spans="1:71" x14ac:dyDescent="0.25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</row>
    <row r="81" spans="1:71" x14ac:dyDescent="0.25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</row>
    <row r="82" spans="1:71" x14ac:dyDescent="0.2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</row>
    <row r="83" spans="1:71" x14ac:dyDescent="0.2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</row>
    <row r="84" spans="1:71" x14ac:dyDescent="0.2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</row>
    <row r="85" spans="1:71" x14ac:dyDescent="0.25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</row>
    <row r="86" spans="1:71" x14ac:dyDescent="0.25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</row>
    <row r="87" spans="1:71" x14ac:dyDescent="0.25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</row>
    <row r="88" spans="1:71" x14ac:dyDescent="0.25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</row>
    <row r="89" spans="1:71" x14ac:dyDescent="0.25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</row>
    <row r="90" spans="1:71" x14ac:dyDescent="0.25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</row>
    <row r="91" spans="1:71" x14ac:dyDescent="0.25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</row>
    <row r="92" spans="1:71" x14ac:dyDescent="0.2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</row>
    <row r="93" spans="1:71" x14ac:dyDescent="0.25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</row>
    <row r="94" spans="1:71" x14ac:dyDescent="0.25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</row>
    <row r="95" spans="1:71" x14ac:dyDescent="0.2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</row>
    <row r="96" spans="1:71" x14ac:dyDescent="0.25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</row>
    <row r="97" spans="1:71" x14ac:dyDescent="0.25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</row>
    <row r="98" spans="1:71" x14ac:dyDescent="0.25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</row>
    <row r="99" spans="1:71" x14ac:dyDescent="0.25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</row>
    <row r="100" spans="1:71" x14ac:dyDescent="0.25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</row>
    <row r="101" spans="1:71" x14ac:dyDescent="0.25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</row>
    <row r="102" spans="1:71" x14ac:dyDescent="0.25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</row>
    <row r="103" spans="1:71" x14ac:dyDescent="0.25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</row>
    <row r="104" spans="1:71" x14ac:dyDescent="0.25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</row>
    <row r="105" spans="1:71" x14ac:dyDescent="0.25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</row>
    <row r="106" spans="1:71" x14ac:dyDescent="0.25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</row>
    <row r="107" spans="1:71" x14ac:dyDescent="0.25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</row>
    <row r="108" spans="1:71" x14ac:dyDescent="0.25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</row>
    <row r="109" spans="1:71" x14ac:dyDescent="0.25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</row>
    <row r="110" spans="1:71" x14ac:dyDescent="0.25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</row>
    <row r="111" spans="1:71" x14ac:dyDescent="0.25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</row>
    <row r="112" spans="1:71" x14ac:dyDescent="0.25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</row>
    <row r="113" spans="1:71" x14ac:dyDescent="0.25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</row>
    <row r="114" spans="1:71" x14ac:dyDescent="0.25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</row>
    <row r="115" spans="1:71" x14ac:dyDescent="0.25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</row>
    <row r="116" spans="1:71" x14ac:dyDescent="0.25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</row>
    <row r="117" spans="1:71" x14ac:dyDescent="0.2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</row>
    <row r="118" spans="1:71" x14ac:dyDescent="0.25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</row>
    <row r="119" spans="1:71" x14ac:dyDescent="0.25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</row>
    <row r="120" spans="1:71" x14ac:dyDescent="0.25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</row>
    <row r="121" spans="1:71" x14ac:dyDescent="0.25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</row>
    <row r="122" spans="1:71" x14ac:dyDescent="0.25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</row>
    <row r="123" spans="1:71" x14ac:dyDescent="0.25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</row>
    <row r="124" spans="1:71" x14ac:dyDescent="0.25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</row>
    <row r="125" spans="1:71" x14ac:dyDescent="0.25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</row>
    <row r="126" spans="1:71" x14ac:dyDescent="0.25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</row>
    <row r="127" spans="1:71" x14ac:dyDescent="0.25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</row>
    <row r="128" spans="1:71" x14ac:dyDescent="0.25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</row>
    <row r="129" spans="1:71" x14ac:dyDescent="0.25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</row>
    <row r="130" spans="1:71" x14ac:dyDescent="0.25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</row>
    <row r="131" spans="1:71" x14ac:dyDescent="0.25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</row>
    <row r="132" spans="1:71" x14ac:dyDescent="0.25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</row>
    <row r="133" spans="1:71" x14ac:dyDescent="0.25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</row>
    <row r="134" spans="1:71" x14ac:dyDescent="0.25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</row>
    <row r="135" spans="1:71" x14ac:dyDescent="0.25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</row>
    <row r="136" spans="1:71" x14ac:dyDescent="0.25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</row>
    <row r="137" spans="1:71" x14ac:dyDescent="0.25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</row>
    <row r="138" spans="1:71" x14ac:dyDescent="0.25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</row>
    <row r="139" spans="1:71" x14ac:dyDescent="0.2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</row>
    <row r="140" spans="1:71" x14ac:dyDescent="0.25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</row>
    <row r="141" spans="1:71" x14ac:dyDescent="0.25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</row>
    <row r="142" spans="1:71" x14ac:dyDescent="0.25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</row>
    <row r="143" spans="1:71" x14ac:dyDescent="0.25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</row>
    <row r="144" spans="1:71" x14ac:dyDescent="0.25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</row>
    <row r="145" spans="1:71" x14ac:dyDescent="0.25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</row>
    <row r="146" spans="1:71" x14ac:dyDescent="0.25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</row>
    <row r="147" spans="1:71" x14ac:dyDescent="0.25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</row>
    <row r="148" spans="1:71" x14ac:dyDescent="0.25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</row>
    <row r="149" spans="1:71" x14ac:dyDescent="0.25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</row>
    <row r="150" spans="1:71" x14ac:dyDescent="0.25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</row>
    <row r="151" spans="1:71" x14ac:dyDescent="0.25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</row>
    <row r="152" spans="1:71" x14ac:dyDescent="0.25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</row>
    <row r="153" spans="1:71" x14ac:dyDescent="0.25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</row>
    <row r="154" spans="1:71" x14ac:dyDescent="0.25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</row>
    <row r="155" spans="1:71" x14ac:dyDescent="0.25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</row>
    <row r="156" spans="1:71" x14ac:dyDescent="0.25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</row>
    <row r="157" spans="1:71" x14ac:dyDescent="0.25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</row>
    <row r="158" spans="1:71" x14ac:dyDescent="0.25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</row>
    <row r="159" spans="1:71" x14ac:dyDescent="0.25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</row>
    <row r="160" spans="1:71" x14ac:dyDescent="0.25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</row>
    <row r="161" spans="1:71" x14ac:dyDescent="0.2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</row>
    <row r="162" spans="1:71" x14ac:dyDescent="0.25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</row>
    <row r="163" spans="1:71" x14ac:dyDescent="0.25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</row>
    <row r="164" spans="1:71" x14ac:dyDescent="0.25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</row>
    <row r="165" spans="1:71" x14ac:dyDescent="0.25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</row>
    <row r="166" spans="1:71" x14ac:dyDescent="0.25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</row>
    <row r="167" spans="1:71" x14ac:dyDescent="0.25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</row>
    <row r="168" spans="1:71" x14ac:dyDescent="0.25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</row>
    <row r="169" spans="1:71" x14ac:dyDescent="0.25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</row>
    <row r="170" spans="1:71" x14ac:dyDescent="0.25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</row>
    <row r="171" spans="1:71" x14ac:dyDescent="0.25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</row>
    <row r="172" spans="1:71" x14ac:dyDescent="0.25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</row>
    <row r="173" spans="1:71" x14ac:dyDescent="0.25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</row>
    <row r="174" spans="1:71" x14ac:dyDescent="0.25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</row>
    <row r="175" spans="1:71" x14ac:dyDescent="0.25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</row>
    <row r="176" spans="1:71" x14ac:dyDescent="0.25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</row>
    <row r="177" spans="1:71" x14ac:dyDescent="0.25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</row>
    <row r="178" spans="1:71" x14ac:dyDescent="0.25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</row>
    <row r="179" spans="1:71" x14ac:dyDescent="0.25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</row>
    <row r="180" spans="1:71" x14ac:dyDescent="0.25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</row>
    <row r="181" spans="1:71" x14ac:dyDescent="0.25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</row>
    <row r="182" spans="1:71" x14ac:dyDescent="0.25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</row>
    <row r="183" spans="1:71" x14ac:dyDescent="0.2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</row>
    <row r="184" spans="1:71" x14ac:dyDescent="0.25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</row>
    <row r="185" spans="1:71" x14ac:dyDescent="0.25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</row>
    <row r="186" spans="1:71" x14ac:dyDescent="0.25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</row>
    <row r="187" spans="1:71" x14ac:dyDescent="0.25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</row>
    <row r="188" spans="1:71" x14ac:dyDescent="0.25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</row>
    <row r="189" spans="1:71" x14ac:dyDescent="0.25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</row>
    <row r="190" spans="1:71" x14ac:dyDescent="0.25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</row>
    <row r="191" spans="1:71" x14ac:dyDescent="0.25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</row>
    <row r="192" spans="1:71" x14ac:dyDescent="0.25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</row>
    <row r="193" spans="1:71" x14ac:dyDescent="0.25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</row>
    <row r="194" spans="1:71" x14ac:dyDescent="0.25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</row>
    <row r="195" spans="1:71" x14ac:dyDescent="0.25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</row>
    <row r="196" spans="1:71" x14ac:dyDescent="0.25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</row>
    <row r="197" spans="1:71" x14ac:dyDescent="0.25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</row>
    <row r="198" spans="1:71" x14ac:dyDescent="0.25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</row>
    <row r="199" spans="1:71" x14ac:dyDescent="0.25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</row>
    <row r="200" spans="1:71" x14ac:dyDescent="0.25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</row>
    <row r="201" spans="1:71" x14ac:dyDescent="0.25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</row>
    <row r="202" spans="1:71" x14ac:dyDescent="0.25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</row>
    <row r="203" spans="1:71" x14ac:dyDescent="0.25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</row>
    <row r="204" spans="1:71" x14ac:dyDescent="0.25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</row>
    <row r="205" spans="1:71" x14ac:dyDescent="0.2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</row>
    <row r="206" spans="1:71" x14ac:dyDescent="0.25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</row>
    <row r="207" spans="1:71" x14ac:dyDescent="0.25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</row>
    <row r="208" spans="1:71" x14ac:dyDescent="0.25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</row>
    <row r="209" spans="1:71" x14ac:dyDescent="0.25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</row>
    <row r="210" spans="1:71" x14ac:dyDescent="0.25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</row>
    <row r="211" spans="1:71" x14ac:dyDescent="0.25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</row>
    <row r="212" spans="1:71" x14ac:dyDescent="0.25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</row>
    <row r="213" spans="1:71" x14ac:dyDescent="0.25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</row>
    <row r="214" spans="1:71" x14ac:dyDescent="0.25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</row>
    <row r="215" spans="1:71" x14ac:dyDescent="0.25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</row>
    <row r="216" spans="1:71" x14ac:dyDescent="0.25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</row>
    <row r="217" spans="1:71" x14ac:dyDescent="0.25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</row>
    <row r="218" spans="1:71" x14ac:dyDescent="0.25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</row>
    <row r="219" spans="1:71" x14ac:dyDescent="0.25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</row>
    <row r="220" spans="1:71" x14ac:dyDescent="0.25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</row>
    <row r="221" spans="1:71" x14ac:dyDescent="0.25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</row>
    <row r="222" spans="1:71" x14ac:dyDescent="0.25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</row>
    <row r="223" spans="1:71" x14ac:dyDescent="0.25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</row>
    <row r="224" spans="1:71" x14ac:dyDescent="0.25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</row>
    <row r="225" spans="1:71" x14ac:dyDescent="0.25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</row>
    <row r="226" spans="1:71" x14ac:dyDescent="0.25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</row>
    <row r="227" spans="1:71" x14ac:dyDescent="0.25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</row>
    <row r="228" spans="1:71" x14ac:dyDescent="0.25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</row>
    <row r="229" spans="1:71" x14ac:dyDescent="0.25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</row>
    <row r="230" spans="1:71" x14ac:dyDescent="0.25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</row>
    <row r="231" spans="1:71" x14ac:dyDescent="0.25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</row>
    <row r="232" spans="1:71" x14ac:dyDescent="0.25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</row>
    <row r="233" spans="1:71" x14ac:dyDescent="0.25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</row>
    <row r="234" spans="1:71" x14ac:dyDescent="0.25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</row>
    <row r="235" spans="1:71" x14ac:dyDescent="0.25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</row>
    <row r="236" spans="1:71" x14ac:dyDescent="0.25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</row>
    <row r="237" spans="1:71" x14ac:dyDescent="0.25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</row>
    <row r="238" spans="1:71" x14ac:dyDescent="0.25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</row>
    <row r="239" spans="1:71" x14ac:dyDescent="0.25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</row>
    <row r="240" spans="1:71" x14ac:dyDescent="0.25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</row>
    <row r="241" spans="1:71" x14ac:dyDescent="0.25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</row>
    <row r="242" spans="1:71" x14ac:dyDescent="0.25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</row>
    <row r="243" spans="1:71" x14ac:dyDescent="0.25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</row>
    <row r="244" spans="1:71" x14ac:dyDescent="0.25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</row>
    <row r="245" spans="1:71" x14ac:dyDescent="0.25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</row>
    <row r="246" spans="1:71" x14ac:dyDescent="0.25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</row>
    <row r="247" spans="1:71" x14ac:dyDescent="0.25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</row>
    <row r="248" spans="1:71" x14ac:dyDescent="0.25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</row>
    <row r="249" spans="1:71" x14ac:dyDescent="0.25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</row>
    <row r="250" spans="1:71" x14ac:dyDescent="0.25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</row>
    <row r="251" spans="1:71" x14ac:dyDescent="0.25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</row>
    <row r="252" spans="1:71" x14ac:dyDescent="0.25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</row>
    <row r="253" spans="1:71" x14ac:dyDescent="0.25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</row>
    <row r="254" spans="1:71" x14ac:dyDescent="0.25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10"/>
      <c r="V254" s="10"/>
      <c r="W254" s="10"/>
      <c r="X254" s="10"/>
      <c r="Y254" s="10"/>
      <c r="Z254" s="10"/>
      <c r="AA254" s="10"/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  <c r="BB254" s="10"/>
      <c r="BC254" s="10"/>
      <c r="BD254" s="10"/>
      <c r="BE254" s="10"/>
      <c r="BF254" s="10"/>
      <c r="BG254" s="10"/>
      <c r="BH254" s="10"/>
      <c r="BI254" s="10"/>
      <c r="BJ254" s="10"/>
      <c r="BK254" s="10"/>
      <c r="BL254" s="10"/>
      <c r="BM254" s="10"/>
      <c r="BN254" s="10"/>
      <c r="BO254" s="10"/>
      <c r="BP254" s="10"/>
      <c r="BQ254" s="10"/>
      <c r="BR254" s="10"/>
      <c r="BS254" s="10"/>
    </row>
    <row r="255" spans="1:71" x14ac:dyDescent="0.25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10"/>
      <c r="V255" s="10"/>
      <c r="W255" s="10"/>
      <c r="X255" s="10"/>
      <c r="Y255" s="10"/>
      <c r="Z255" s="10"/>
      <c r="AA255" s="10"/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  <c r="BB255" s="10"/>
      <c r="BC255" s="10"/>
      <c r="BD255" s="10"/>
      <c r="BE255" s="10"/>
      <c r="BF255" s="10"/>
      <c r="BG255" s="10"/>
      <c r="BH255" s="10"/>
      <c r="BI255" s="10"/>
      <c r="BJ255" s="10"/>
      <c r="BK255" s="10"/>
      <c r="BL255" s="10"/>
      <c r="BM255" s="10"/>
      <c r="BN255" s="10"/>
      <c r="BO255" s="10"/>
      <c r="BP255" s="10"/>
      <c r="BQ255" s="10"/>
      <c r="BR255" s="10"/>
      <c r="BS255" s="10"/>
    </row>
    <row r="256" spans="1:71" x14ac:dyDescent="0.25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10"/>
      <c r="BD256" s="10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</row>
    <row r="257" spans="1:71" x14ac:dyDescent="0.25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10"/>
      <c r="BD257" s="10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</row>
    <row r="258" spans="1:71" x14ac:dyDescent="0.25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10"/>
      <c r="V258" s="10"/>
      <c r="W258" s="10"/>
      <c r="X258" s="10"/>
      <c r="Y258" s="10"/>
      <c r="Z258" s="10"/>
      <c r="AA258" s="10"/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  <c r="BB258" s="10"/>
      <c r="BC258" s="10"/>
      <c r="BD258" s="10"/>
      <c r="BE258" s="10"/>
      <c r="BF258" s="10"/>
      <c r="BG258" s="10"/>
      <c r="BH258" s="10"/>
      <c r="BI258" s="10"/>
      <c r="BJ258" s="10"/>
      <c r="BK258" s="10"/>
      <c r="BL258" s="10"/>
      <c r="BM258" s="10"/>
      <c r="BN258" s="10"/>
      <c r="BO258" s="10"/>
      <c r="BP258" s="10"/>
      <c r="BQ258" s="10"/>
      <c r="BR258" s="10"/>
      <c r="BS258" s="10"/>
    </row>
    <row r="259" spans="1:71" x14ac:dyDescent="0.25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10"/>
      <c r="V259" s="10"/>
      <c r="W259" s="10"/>
      <c r="X259" s="10"/>
      <c r="Y259" s="10"/>
      <c r="Z259" s="10"/>
      <c r="AA259" s="10"/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  <c r="BB259" s="10"/>
      <c r="BC259" s="10"/>
      <c r="BD259" s="10"/>
      <c r="BE259" s="10"/>
      <c r="BF259" s="10"/>
      <c r="BG259" s="10"/>
      <c r="BH259" s="10"/>
      <c r="BI259" s="10"/>
      <c r="BJ259" s="10"/>
      <c r="BK259" s="10"/>
      <c r="BL259" s="10"/>
      <c r="BM259" s="10"/>
      <c r="BN259" s="10"/>
      <c r="BO259" s="10"/>
      <c r="BP259" s="10"/>
      <c r="BQ259" s="10"/>
      <c r="BR259" s="10"/>
      <c r="BS259" s="10"/>
    </row>
    <row r="260" spans="1:71" x14ac:dyDescent="0.25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10"/>
      <c r="V260" s="10"/>
      <c r="W260" s="10"/>
      <c r="X260" s="10"/>
      <c r="Y260" s="10"/>
      <c r="Z260" s="10"/>
      <c r="AA260" s="10"/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  <c r="BB260" s="10"/>
      <c r="BC260" s="10"/>
      <c r="BD260" s="10"/>
      <c r="BE260" s="10"/>
      <c r="BF260" s="10"/>
      <c r="BG260" s="10"/>
      <c r="BH260" s="10"/>
      <c r="BI260" s="10"/>
      <c r="BJ260" s="10"/>
      <c r="BK260" s="10"/>
      <c r="BL260" s="10"/>
      <c r="BM260" s="10"/>
      <c r="BN260" s="10"/>
      <c r="BO260" s="10"/>
      <c r="BP260" s="10"/>
      <c r="BQ260" s="10"/>
      <c r="BR260" s="10"/>
      <c r="BS260" s="10"/>
    </row>
    <row r="261" spans="1:71" x14ac:dyDescent="0.25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10"/>
      <c r="V261" s="10"/>
      <c r="W261" s="10"/>
      <c r="X261" s="10"/>
      <c r="Y261" s="10"/>
      <c r="Z261" s="10"/>
      <c r="AA261" s="10"/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  <c r="BB261" s="10"/>
      <c r="BC261" s="10"/>
      <c r="BD261" s="10"/>
      <c r="BE261" s="10"/>
      <c r="BF261" s="10"/>
      <c r="BG261" s="10"/>
      <c r="BH261" s="10"/>
      <c r="BI261" s="10"/>
      <c r="BJ261" s="10"/>
      <c r="BK261" s="10"/>
      <c r="BL261" s="10"/>
      <c r="BM261" s="10"/>
      <c r="BN261" s="10"/>
      <c r="BO261" s="10"/>
      <c r="BP261" s="10"/>
      <c r="BQ261" s="10"/>
      <c r="BR261" s="10"/>
      <c r="BS261" s="10"/>
    </row>
    <row r="262" spans="1:71" x14ac:dyDescent="0.25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10"/>
      <c r="V262" s="10"/>
      <c r="W262" s="10"/>
      <c r="X262" s="10"/>
      <c r="Y262" s="10"/>
      <c r="Z262" s="10"/>
      <c r="AA262" s="10"/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  <c r="BB262" s="10"/>
      <c r="BC262" s="10"/>
      <c r="BD262" s="10"/>
      <c r="BE262" s="10"/>
      <c r="BF262" s="10"/>
      <c r="BG262" s="10"/>
      <c r="BH262" s="10"/>
      <c r="BI262" s="10"/>
      <c r="BJ262" s="10"/>
      <c r="BK262" s="10"/>
      <c r="BL262" s="10"/>
      <c r="BM262" s="10"/>
      <c r="BN262" s="10"/>
      <c r="BO262" s="10"/>
      <c r="BP262" s="10"/>
      <c r="BQ262" s="10"/>
      <c r="BR262" s="10"/>
      <c r="BS262" s="10"/>
    </row>
    <row r="263" spans="1:71" x14ac:dyDescent="0.25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10"/>
      <c r="V263" s="10"/>
      <c r="W263" s="10"/>
      <c r="X263" s="10"/>
      <c r="Y263" s="10"/>
      <c r="Z263" s="10"/>
      <c r="AA263" s="10"/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  <c r="BB263" s="10"/>
      <c r="BC263" s="10"/>
      <c r="BD263" s="10"/>
      <c r="BE263" s="10"/>
      <c r="BF263" s="10"/>
      <c r="BG263" s="10"/>
      <c r="BH263" s="10"/>
      <c r="BI263" s="10"/>
      <c r="BJ263" s="10"/>
      <c r="BK263" s="10"/>
      <c r="BL263" s="10"/>
      <c r="BM263" s="10"/>
      <c r="BN263" s="10"/>
      <c r="BO263" s="10"/>
      <c r="BP263" s="10"/>
      <c r="BQ263" s="10"/>
      <c r="BR263" s="10"/>
      <c r="BS263" s="10"/>
    </row>
    <row r="264" spans="1:71" x14ac:dyDescent="0.25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10"/>
      <c r="V264" s="10"/>
      <c r="W264" s="10"/>
      <c r="X264" s="10"/>
      <c r="Y264" s="10"/>
      <c r="Z264" s="10"/>
      <c r="AA264" s="10"/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  <c r="BB264" s="10"/>
      <c r="BC264" s="10"/>
      <c r="BD264" s="10"/>
      <c r="BE264" s="10"/>
      <c r="BF264" s="10"/>
      <c r="BG264" s="10"/>
      <c r="BH264" s="10"/>
      <c r="BI264" s="10"/>
      <c r="BJ264" s="10"/>
      <c r="BK264" s="10"/>
      <c r="BL264" s="10"/>
      <c r="BM264" s="10"/>
      <c r="BN264" s="10"/>
      <c r="BO264" s="10"/>
      <c r="BP264" s="10"/>
      <c r="BQ264" s="10"/>
      <c r="BR264" s="10"/>
      <c r="BS264" s="10"/>
    </row>
    <row r="265" spans="1:71" x14ac:dyDescent="0.25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10"/>
      <c r="V265" s="10"/>
      <c r="W265" s="10"/>
      <c r="X265" s="10"/>
      <c r="Y265" s="10"/>
      <c r="Z265" s="10"/>
      <c r="AA265" s="10"/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  <c r="BB265" s="10"/>
      <c r="BC265" s="10"/>
      <c r="BD265" s="10"/>
      <c r="BE265" s="10"/>
      <c r="BF265" s="10"/>
      <c r="BG265" s="10"/>
      <c r="BH265" s="10"/>
      <c r="BI265" s="10"/>
      <c r="BJ265" s="10"/>
      <c r="BK265" s="10"/>
      <c r="BL265" s="10"/>
      <c r="BM265" s="10"/>
      <c r="BN265" s="10"/>
      <c r="BO265" s="10"/>
      <c r="BP265" s="10"/>
      <c r="BQ265" s="10"/>
      <c r="BR265" s="10"/>
      <c r="BS265" s="10"/>
    </row>
    <row r="266" spans="1:71" x14ac:dyDescent="0.25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10"/>
      <c r="V266" s="10"/>
      <c r="W266" s="10"/>
      <c r="X266" s="10"/>
      <c r="Y266" s="10"/>
      <c r="Z266" s="10"/>
      <c r="AA266" s="10"/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  <c r="BB266" s="10"/>
      <c r="BC266" s="10"/>
      <c r="BD266" s="10"/>
      <c r="BE266" s="10"/>
      <c r="BF266" s="10"/>
      <c r="BG266" s="10"/>
      <c r="BH266" s="10"/>
      <c r="BI266" s="10"/>
      <c r="BJ266" s="10"/>
      <c r="BK266" s="10"/>
      <c r="BL266" s="10"/>
      <c r="BM266" s="10"/>
      <c r="BN266" s="10"/>
      <c r="BO266" s="10"/>
      <c r="BP266" s="10"/>
      <c r="BQ266" s="10"/>
      <c r="BR266" s="10"/>
      <c r="BS266" s="10"/>
    </row>
    <row r="267" spans="1:71" x14ac:dyDescent="0.25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10"/>
      <c r="V267" s="10"/>
      <c r="W267" s="10"/>
      <c r="X267" s="10"/>
      <c r="Y267" s="10"/>
      <c r="Z267" s="10"/>
      <c r="AA267" s="10"/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  <c r="BB267" s="10"/>
      <c r="BC267" s="10"/>
      <c r="BD267" s="10"/>
      <c r="BE267" s="10"/>
      <c r="BF267" s="10"/>
      <c r="BG267" s="10"/>
      <c r="BH267" s="10"/>
      <c r="BI267" s="10"/>
      <c r="BJ267" s="10"/>
      <c r="BK267" s="10"/>
      <c r="BL267" s="10"/>
      <c r="BM267" s="10"/>
      <c r="BN267" s="10"/>
      <c r="BO267" s="10"/>
      <c r="BP267" s="10"/>
      <c r="BQ267" s="10"/>
      <c r="BR267" s="10"/>
      <c r="BS267" s="10"/>
    </row>
    <row r="268" spans="1:71" x14ac:dyDescent="0.25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10"/>
      <c r="V268" s="10"/>
      <c r="W268" s="10"/>
      <c r="X268" s="10"/>
      <c r="Y268" s="10"/>
      <c r="Z268" s="10"/>
      <c r="AA268" s="10"/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"/>
      <c r="BC268" s="10"/>
      <c r="BD268" s="10"/>
      <c r="BE268" s="10"/>
      <c r="BF268" s="10"/>
      <c r="BG268" s="10"/>
      <c r="BH268" s="10"/>
      <c r="BI268" s="10"/>
      <c r="BJ268" s="10"/>
      <c r="BK268" s="10"/>
      <c r="BL268" s="10"/>
      <c r="BM268" s="10"/>
      <c r="BN268" s="10"/>
      <c r="BO268" s="10"/>
      <c r="BP268" s="10"/>
      <c r="BQ268" s="10"/>
      <c r="BR268" s="10"/>
      <c r="BS268" s="10"/>
    </row>
    <row r="269" spans="1:71" x14ac:dyDescent="0.25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10"/>
      <c r="V269" s="10"/>
      <c r="W269" s="10"/>
      <c r="X269" s="10"/>
      <c r="Y269" s="10"/>
      <c r="Z269" s="10"/>
      <c r="AA269" s="10"/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  <c r="BB269" s="10"/>
      <c r="BC269" s="10"/>
      <c r="BD269" s="10"/>
      <c r="BE269" s="10"/>
      <c r="BF269" s="10"/>
      <c r="BG269" s="10"/>
      <c r="BH269" s="10"/>
      <c r="BI269" s="10"/>
      <c r="BJ269" s="10"/>
      <c r="BK269" s="10"/>
      <c r="BL269" s="10"/>
      <c r="BM269" s="10"/>
      <c r="BN269" s="10"/>
      <c r="BO269" s="10"/>
      <c r="BP269" s="10"/>
      <c r="BQ269" s="10"/>
      <c r="BR269" s="10"/>
      <c r="BS269" s="10"/>
    </row>
    <row r="270" spans="1:71" x14ac:dyDescent="0.25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10"/>
      <c r="V270" s="10"/>
      <c r="W270" s="10"/>
      <c r="X270" s="10"/>
      <c r="Y270" s="10"/>
      <c r="Z270" s="10"/>
      <c r="AA270" s="10"/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"/>
      <c r="BC270" s="10"/>
      <c r="BD270" s="10"/>
      <c r="BE270" s="10"/>
      <c r="BF270" s="10"/>
      <c r="BG270" s="10"/>
      <c r="BH270" s="10"/>
      <c r="BI270" s="10"/>
      <c r="BJ270" s="10"/>
      <c r="BK270" s="10"/>
      <c r="BL270" s="10"/>
      <c r="BM270" s="10"/>
      <c r="BN270" s="10"/>
      <c r="BO270" s="10"/>
      <c r="BP270" s="10"/>
      <c r="BQ270" s="10"/>
      <c r="BR270" s="10"/>
      <c r="BS270" s="10"/>
    </row>
    <row r="271" spans="1:71" x14ac:dyDescent="0.25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10"/>
      <c r="V271" s="10"/>
      <c r="W271" s="10"/>
      <c r="X271" s="10"/>
      <c r="Y271" s="10"/>
      <c r="Z271" s="10"/>
      <c r="AA271" s="10"/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  <c r="BB271" s="10"/>
      <c r="BC271" s="10"/>
      <c r="BD271" s="10"/>
      <c r="BE271" s="10"/>
      <c r="BF271" s="10"/>
      <c r="BG271" s="10"/>
      <c r="BH271" s="10"/>
      <c r="BI271" s="10"/>
      <c r="BJ271" s="10"/>
      <c r="BK271" s="10"/>
      <c r="BL271" s="10"/>
      <c r="BM271" s="10"/>
      <c r="BN271" s="10"/>
      <c r="BO271" s="10"/>
      <c r="BP271" s="10"/>
      <c r="BQ271" s="10"/>
      <c r="BR271" s="10"/>
      <c r="BS271" s="10"/>
    </row>
    <row r="272" spans="1:71" x14ac:dyDescent="0.25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10"/>
      <c r="V272" s="10"/>
      <c r="W272" s="10"/>
      <c r="X272" s="10"/>
      <c r="Y272" s="10"/>
      <c r="Z272" s="10"/>
      <c r="AA272" s="10"/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  <c r="BB272" s="10"/>
      <c r="BC272" s="10"/>
      <c r="BD272" s="10"/>
      <c r="BE272" s="10"/>
      <c r="BF272" s="10"/>
      <c r="BG272" s="10"/>
      <c r="BH272" s="10"/>
      <c r="BI272" s="10"/>
      <c r="BJ272" s="10"/>
      <c r="BK272" s="10"/>
      <c r="BL272" s="10"/>
      <c r="BM272" s="10"/>
      <c r="BN272" s="10"/>
      <c r="BO272" s="10"/>
      <c r="BP272" s="10"/>
      <c r="BQ272" s="10"/>
      <c r="BR272" s="10"/>
      <c r="BS272" s="10"/>
    </row>
    <row r="273" spans="1:71" x14ac:dyDescent="0.25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10"/>
      <c r="V273" s="10"/>
      <c r="W273" s="10"/>
      <c r="X273" s="10"/>
      <c r="Y273" s="10"/>
      <c r="Z273" s="10"/>
      <c r="AA273" s="10"/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  <c r="BB273" s="10"/>
      <c r="BC273" s="10"/>
      <c r="BD273" s="10"/>
      <c r="BE273" s="10"/>
      <c r="BF273" s="10"/>
      <c r="BG273" s="10"/>
      <c r="BH273" s="10"/>
      <c r="BI273" s="10"/>
      <c r="BJ273" s="10"/>
      <c r="BK273" s="10"/>
      <c r="BL273" s="10"/>
      <c r="BM273" s="10"/>
      <c r="BN273" s="10"/>
      <c r="BO273" s="10"/>
      <c r="BP273" s="10"/>
      <c r="BQ273" s="10"/>
      <c r="BR273" s="10"/>
      <c r="BS273" s="10"/>
    </row>
    <row r="274" spans="1:71" x14ac:dyDescent="0.25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10"/>
      <c r="V274" s="10"/>
      <c r="W274" s="10"/>
      <c r="X274" s="10"/>
      <c r="Y274" s="10"/>
      <c r="Z274" s="10"/>
      <c r="AA274" s="10"/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  <c r="BB274" s="10"/>
      <c r="BC274" s="10"/>
      <c r="BD274" s="10"/>
      <c r="BE274" s="10"/>
      <c r="BF274" s="10"/>
      <c r="BG274" s="10"/>
      <c r="BH274" s="10"/>
      <c r="BI274" s="10"/>
      <c r="BJ274" s="10"/>
      <c r="BK274" s="10"/>
      <c r="BL274" s="10"/>
      <c r="BM274" s="10"/>
      <c r="BN274" s="10"/>
      <c r="BO274" s="10"/>
      <c r="BP274" s="10"/>
      <c r="BQ274" s="10"/>
      <c r="BR274" s="10"/>
      <c r="BS274" s="10"/>
    </row>
    <row r="275" spans="1:71" x14ac:dyDescent="0.25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10"/>
      <c r="V275" s="10"/>
      <c r="W275" s="10"/>
      <c r="X275" s="10"/>
      <c r="Y275" s="10"/>
      <c r="Z275" s="10"/>
      <c r="AA275" s="10"/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  <c r="BB275" s="10"/>
      <c r="BC275" s="10"/>
      <c r="BD275" s="10"/>
      <c r="BE275" s="10"/>
      <c r="BF275" s="10"/>
      <c r="BG275" s="10"/>
      <c r="BH275" s="10"/>
      <c r="BI275" s="10"/>
      <c r="BJ275" s="10"/>
      <c r="BK275" s="10"/>
      <c r="BL275" s="10"/>
      <c r="BM275" s="10"/>
      <c r="BN275" s="10"/>
      <c r="BO275" s="10"/>
      <c r="BP275" s="10"/>
      <c r="BQ275" s="10"/>
      <c r="BR275" s="10"/>
      <c r="BS275" s="10"/>
    </row>
    <row r="276" spans="1:71" x14ac:dyDescent="0.25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10"/>
      <c r="V276" s="10"/>
      <c r="W276" s="10"/>
      <c r="X276" s="10"/>
      <c r="Y276" s="10"/>
      <c r="Z276" s="10"/>
      <c r="AA276" s="10"/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  <c r="BB276" s="10"/>
      <c r="BC276" s="10"/>
      <c r="BD276" s="10"/>
      <c r="BE276" s="10"/>
      <c r="BF276" s="10"/>
      <c r="BG276" s="10"/>
      <c r="BH276" s="10"/>
      <c r="BI276" s="10"/>
      <c r="BJ276" s="10"/>
      <c r="BK276" s="10"/>
      <c r="BL276" s="10"/>
      <c r="BM276" s="10"/>
      <c r="BN276" s="10"/>
      <c r="BO276" s="10"/>
      <c r="BP276" s="10"/>
      <c r="BQ276" s="10"/>
      <c r="BR276" s="10"/>
      <c r="BS276" s="10"/>
    </row>
    <row r="277" spans="1:71" x14ac:dyDescent="0.25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10"/>
      <c r="V277" s="10"/>
      <c r="W277" s="10"/>
      <c r="X277" s="10"/>
      <c r="Y277" s="10"/>
      <c r="Z277" s="10"/>
      <c r="AA277" s="10"/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  <c r="BB277" s="10"/>
      <c r="BC277" s="10"/>
      <c r="BD277" s="10"/>
      <c r="BE277" s="10"/>
      <c r="BF277" s="10"/>
      <c r="BG277" s="10"/>
      <c r="BH277" s="10"/>
      <c r="BI277" s="10"/>
      <c r="BJ277" s="10"/>
      <c r="BK277" s="10"/>
      <c r="BL277" s="10"/>
      <c r="BM277" s="10"/>
      <c r="BN277" s="10"/>
      <c r="BO277" s="10"/>
      <c r="BP277" s="10"/>
      <c r="BQ277" s="10"/>
      <c r="BR277" s="10"/>
      <c r="BS277" s="10"/>
    </row>
    <row r="278" spans="1:71" x14ac:dyDescent="0.25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10"/>
      <c r="V278" s="10"/>
      <c r="W278" s="10"/>
      <c r="X278" s="10"/>
      <c r="Y278" s="10"/>
      <c r="Z278" s="10"/>
      <c r="AA278" s="10"/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  <c r="BB278" s="10"/>
      <c r="BC278" s="10"/>
      <c r="BD278" s="10"/>
      <c r="BE278" s="10"/>
      <c r="BF278" s="10"/>
      <c r="BG278" s="10"/>
      <c r="BH278" s="10"/>
      <c r="BI278" s="10"/>
      <c r="BJ278" s="10"/>
      <c r="BK278" s="10"/>
      <c r="BL278" s="10"/>
      <c r="BM278" s="10"/>
      <c r="BN278" s="10"/>
      <c r="BO278" s="10"/>
      <c r="BP278" s="10"/>
      <c r="BQ278" s="10"/>
      <c r="BR278" s="10"/>
      <c r="BS278" s="10"/>
    </row>
    <row r="279" spans="1:71" x14ac:dyDescent="0.25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10"/>
      <c r="V279" s="10"/>
      <c r="W279" s="10"/>
      <c r="X279" s="10"/>
      <c r="Y279" s="10"/>
      <c r="Z279" s="10"/>
      <c r="AA279" s="10"/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  <c r="BB279" s="10"/>
      <c r="BC279" s="10"/>
      <c r="BD279" s="10"/>
      <c r="BE279" s="10"/>
      <c r="BF279" s="10"/>
      <c r="BG279" s="10"/>
      <c r="BH279" s="10"/>
      <c r="BI279" s="10"/>
      <c r="BJ279" s="10"/>
      <c r="BK279" s="10"/>
      <c r="BL279" s="10"/>
      <c r="BM279" s="10"/>
      <c r="BN279" s="10"/>
      <c r="BO279" s="10"/>
      <c r="BP279" s="10"/>
      <c r="BQ279" s="10"/>
      <c r="BR279" s="10"/>
      <c r="BS279" s="10"/>
    </row>
    <row r="280" spans="1:71" x14ac:dyDescent="0.25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10"/>
      <c r="V280" s="10"/>
      <c r="W280" s="10"/>
      <c r="X280" s="10"/>
      <c r="Y280" s="10"/>
      <c r="Z280" s="10"/>
      <c r="AA280" s="10"/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  <c r="BB280" s="10"/>
      <c r="BC280" s="10"/>
      <c r="BD280" s="10"/>
      <c r="BE280" s="10"/>
      <c r="BF280" s="10"/>
      <c r="BG280" s="10"/>
      <c r="BH280" s="10"/>
      <c r="BI280" s="10"/>
      <c r="BJ280" s="10"/>
      <c r="BK280" s="10"/>
      <c r="BL280" s="10"/>
      <c r="BM280" s="10"/>
      <c r="BN280" s="10"/>
      <c r="BO280" s="10"/>
      <c r="BP280" s="10"/>
      <c r="BQ280" s="10"/>
      <c r="BR280" s="10"/>
      <c r="BS280" s="10"/>
    </row>
    <row r="281" spans="1:71" x14ac:dyDescent="0.25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10"/>
      <c r="BD281" s="10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</row>
    <row r="282" spans="1:71" x14ac:dyDescent="0.25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10"/>
      <c r="BD282" s="10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</row>
    <row r="283" spans="1:71" x14ac:dyDescent="0.25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10"/>
      <c r="V283" s="10"/>
      <c r="W283" s="10"/>
      <c r="X283" s="10"/>
      <c r="Y283" s="10"/>
      <c r="Z283" s="10"/>
      <c r="AA283" s="10"/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  <c r="BB283" s="10"/>
      <c r="BC283" s="10"/>
      <c r="BD283" s="10"/>
      <c r="BE283" s="10"/>
      <c r="BF283" s="10"/>
      <c r="BG283" s="10"/>
      <c r="BH283" s="10"/>
      <c r="BI283" s="10"/>
      <c r="BJ283" s="10"/>
      <c r="BK283" s="10"/>
      <c r="BL283" s="10"/>
      <c r="BM283" s="10"/>
      <c r="BN283" s="10"/>
      <c r="BO283" s="10"/>
      <c r="BP283" s="10"/>
      <c r="BQ283" s="10"/>
      <c r="BR283" s="10"/>
      <c r="BS283" s="10"/>
    </row>
    <row r="284" spans="1:71" x14ac:dyDescent="0.25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10"/>
      <c r="V284" s="10"/>
      <c r="W284" s="10"/>
      <c r="X284" s="10"/>
      <c r="Y284" s="10"/>
      <c r="Z284" s="10"/>
      <c r="AA284" s="10"/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  <c r="BB284" s="10"/>
      <c r="BC284" s="10"/>
      <c r="BD284" s="10"/>
      <c r="BE284" s="10"/>
      <c r="BF284" s="10"/>
      <c r="BG284" s="10"/>
      <c r="BH284" s="10"/>
      <c r="BI284" s="10"/>
      <c r="BJ284" s="10"/>
      <c r="BK284" s="10"/>
      <c r="BL284" s="10"/>
      <c r="BM284" s="10"/>
      <c r="BN284" s="10"/>
      <c r="BO284" s="10"/>
      <c r="BP284" s="10"/>
      <c r="BQ284" s="10"/>
      <c r="BR284" s="10"/>
      <c r="BS284" s="10"/>
    </row>
    <row r="285" spans="1:71" x14ac:dyDescent="0.25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10"/>
      <c r="V285" s="10"/>
      <c r="W285" s="10"/>
      <c r="X285" s="10"/>
      <c r="Y285" s="10"/>
      <c r="Z285" s="10"/>
      <c r="AA285" s="10"/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  <c r="BB285" s="10"/>
      <c r="BC285" s="10"/>
      <c r="BD285" s="10"/>
      <c r="BE285" s="10"/>
      <c r="BF285" s="10"/>
      <c r="BG285" s="10"/>
      <c r="BH285" s="10"/>
      <c r="BI285" s="10"/>
      <c r="BJ285" s="10"/>
      <c r="BK285" s="10"/>
      <c r="BL285" s="10"/>
      <c r="BM285" s="10"/>
      <c r="BN285" s="10"/>
      <c r="BO285" s="10"/>
      <c r="BP285" s="10"/>
      <c r="BQ285" s="10"/>
      <c r="BR285" s="10"/>
      <c r="BS285" s="10"/>
    </row>
    <row r="286" spans="1:71" x14ac:dyDescent="0.25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10"/>
      <c r="V286" s="10"/>
      <c r="W286" s="10"/>
      <c r="X286" s="10"/>
      <c r="Y286" s="10"/>
      <c r="Z286" s="10"/>
      <c r="AA286" s="10"/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  <c r="BB286" s="10"/>
      <c r="BC286" s="10"/>
      <c r="BD286" s="10"/>
      <c r="BE286" s="10"/>
      <c r="BF286" s="10"/>
      <c r="BG286" s="10"/>
      <c r="BH286" s="10"/>
      <c r="BI286" s="10"/>
      <c r="BJ286" s="10"/>
      <c r="BK286" s="10"/>
      <c r="BL286" s="10"/>
      <c r="BM286" s="10"/>
      <c r="BN286" s="10"/>
      <c r="BO286" s="10"/>
      <c r="BP286" s="10"/>
      <c r="BQ286" s="10"/>
      <c r="BR286" s="10"/>
      <c r="BS286" s="10"/>
    </row>
    <row r="287" spans="1:71" x14ac:dyDescent="0.25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10"/>
      <c r="V287" s="10"/>
      <c r="W287" s="10"/>
      <c r="X287" s="10"/>
      <c r="Y287" s="10"/>
      <c r="Z287" s="10"/>
      <c r="AA287" s="10"/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  <c r="BB287" s="10"/>
      <c r="BC287" s="10"/>
      <c r="BD287" s="10"/>
      <c r="BE287" s="10"/>
      <c r="BF287" s="10"/>
      <c r="BG287" s="10"/>
      <c r="BH287" s="10"/>
      <c r="BI287" s="10"/>
      <c r="BJ287" s="10"/>
      <c r="BK287" s="10"/>
      <c r="BL287" s="10"/>
      <c r="BM287" s="10"/>
      <c r="BN287" s="10"/>
      <c r="BO287" s="10"/>
      <c r="BP287" s="10"/>
      <c r="BQ287" s="10"/>
      <c r="BR287" s="10"/>
      <c r="BS287" s="10"/>
    </row>
    <row r="288" spans="1:71" x14ac:dyDescent="0.25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10"/>
      <c r="V288" s="10"/>
      <c r="W288" s="10"/>
      <c r="X288" s="10"/>
      <c r="Y288" s="10"/>
      <c r="Z288" s="10"/>
      <c r="AA288" s="10"/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"/>
      <c r="BC288" s="10"/>
      <c r="BD288" s="10"/>
      <c r="BE288" s="10"/>
      <c r="BF288" s="10"/>
      <c r="BG288" s="10"/>
      <c r="BH288" s="10"/>
      <c r="BI288" s="10"/>
      <c r="BJ288" s="10"/>
      <c r="BK288" s="10"/>
      <c r="BL288" s="10"/>
      <c r="BM288" s="10"/>
      <c r="BN288" s="10"/>
      <c r="BO288" s="10"/>
      <c r="BP288" s="10"/>
      <c r="BQ288" s="10"/>
      <c r="BR288" s="10"/>
      <c r="BS288" s="10"/>
    </row>
    <row r="289" spans="1:71" x14ac:dyDescent="0.25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10"/>
      <c r="V289" s="10"/>
      <c r="W289" s="10"/>
      <c r="X289" s="10"/>
      <c r="Y289" s="10"/>
      <c r="Z289" s="10"/>
      <c r="AA289" s="10"/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"/>
      <c r="BC289" s="10"/>
      <c r="BD289" s="10"/>
      <c r="BE289" s="10"/>
      <c r="BF289" s="10"/>
      <c r="BG289" s="10"/>
      <c r="BH289" s="10"/>
      <c r="BI289" s="10"/>
      <c r="BJ289" s="10"/>
      <c r="BK289" s="10"/>
      <c r="BL289" s="10"/>
      <c r="BM289" s="10"/>
      <c r="BN289" s="10"/>
      <c r="BO289" s="10"/>
      <c r="BP289" s="10"/>
      <c r="BQ289" s="10"/>
      <c r="BR289" s="10"/>
      <c r="BS289" s="10"/>
    </row>
    <row r="290" spans="1:71" x14ac:dyDescent="0.25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10"/>
      <c r="V290" s="10"/>
      <c r="W290" s="10"/>
      <c r="X290" s="10"/>
      <c r="Y290" s="10"/>
      <c r="Z290" s="10"/>
      <c r="AA290" s="10"/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  <c r="BB290" s="10"/>
      <c r="BC290" s="10"/>
      <c r="BD290" s="10"/>
      <c r="BE290" s="10"/>
      <c r="BF290" s="10"/>
      <c r="BG290" s="10"/>
      <c r="BH290" s="10"/>
      <c r="BI290" s="10"/>
      <c r="BJ290" s="10"/>
      <c r="BK290" s="10"/>
      <c r="BL290" s="10"/>
      <c r="BM290" s="10"/>
      <c r="BN290" s="10"/>
      <c r="BO290" s="10"/>
      <c r="BP290" s="10"/>
      <c r="BQ290" s="10"/>
      <c r="BR290" s="10"/>
      <c r="BS290" s="10"/>
    </row>
    <row r="291" spans="1:71" x14ac:dyDescent="0.25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10"/>
      <c r="V291" s="10"/>
      <c r="W291" s="10"/>
      <c r="X291" s="10"/>
      <c r="Y291" s="10"/>
      <c r="Z291" s="10"/>
      <c r="AA291" s="10"/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  <c r="BB291" s="10"/>
      <c r="BC291" s="10"/>
      <c r="BD291" s="10"/>
      <c r="BE291" s="10"/>
      <c r="BF291" s="10"/>
      <c r="BG291" s="10"/>
      <c r="BH291" s="10"/>
      <c r="BI291" s="10"/>
      <c r="BJ291" s="10"/>
      <c r="BK291" s="10"/>
      <c r="BL291" s="10"/>
      <c r="BM291" s="10"/>
      <c r="BN291" s="10"/>
      <c r="BO291" s="10"/>
      <c r="BP291" s="10"/>
      <c r="BQ291" s="10"/>
      <c r="BR291" s="10"/>
      <c r="BS291" s="10"/>
    </row>
    <row r="292" spans="1:71" x14ac:dyDescent="0.25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10"/>
      <c r="V292" s="10"/>
      <c r="W292" s="10"/>
      <c r="X292" s="10"/>
      <c r="Y292" s="10"/>
      <c r="Z292" s="10"/>
      <c r="AA292" s="10"/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  <c r="BB292" s="10"/>
      <c r="BC292" s="10"/>
      <c r="BD292" s="10"/>
      <c r="BE292" s="10"/>
      <c r="BF292" s="10"/>
      <c r="BG292" s="10"/>
      <c r="BH292" s="10"/>
      <c r="BI292" s="10"/>
      <c r="BJ292" s="10"/>
      <c r="BK292" s="10"/>
      <c r="BL292" s="10"/>
      <c r="BM292" s="10"/>
      <c r="BN292" s="10"/>
      <c r="BO292" s="10"/>
      <c r="BP292" s="10"/>
      <c r="BQ292" s="10"/>
      <c r="BR292" s="10"/>
      <c r="BS292" s="10"/>
    </row>
    <row r="293" spans="1:71" x14ac:dyDescent="0.25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10"/>
      <c r="V293" s="10"/>
      <c r="W293" s="10"/>
      <c r="X293" s="10"/>
      <c r="Y293" s="10"/>
      <c r="Z293" s="10"/>
      <c r="AA293" s="10"/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  <c r="BB293" s="10"/>
      <c r="BC293" s="10"/>
      <c r="BD293" s="10"/>
      <c r="BE293" s="10"/>
      <c r="BF293" s="10"/>
      <c r="BG293" s="10"/>
      <c r="BH293" s="10"/>
      <c r="BI293" s="10"/>
      <c r="BJ293" s="10"/>
      <c r="BK293" s="10"/>
      <c r="BL293" s="10"/>
      <c r="BM293" s="10"/>
      <c r="BN293" s="10"/>
      <c r="BO293" s="10"/>
      <c r="BP293" s="10"/>
      <c r="BQ293" s="10"/>
      <c r="BR293" s="10"/>
      <c r="BS293" s="10"/>
    </row>
    <row r="294" spans="1:71" x14ac:dyDescent="0.25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10"/>
      <c r="V294" s="10"/>
      <c r="W294" s="10"/>
      <c r="X294" s="10"/>
      <c r="Y294" s="10"/>
      <c r="Z294" s="10"/>
      <c r="AA294" s="10"/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  <c r="BB294" s="10"/>
      <c r="BC294" s="10"/>
      <c r="BD294" s="10"/>
      <c r="BE294" s="10"/>
      <c r="BF294" s="10"/>
      <c r="BG294" s="10"/>
      <c r="BH294" s="10"/>
      <c r="BI294" s="10"/>
      <c r="BJ294" s="10"/>
      <c r="BK294" s="10"/>
      <c r="BL294" s="10"/>
      <c r="BM294" s="10"/>
      <c r="BN294" s="10"/>
      <c r="BO294" s="10"/>
      <c r="BP294" s="10"/>
      <c r="BQ294" s="10"/>
      <c r="BR294" s="10"/>
      <c r="BS294" s="10"/>
    </row>
    <row r="295" spans="1:71" x14ac:dyDescent="0.25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10"/>
      <c r="V295" s="10"/>
      <c r="W295" s="10"/>
      <c r="X295" s="10"/>
      <c r="Y295" s="10"/>
      <c r="Z295" s="10"/>
      <c r="AA295" s="10"/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  <c r="BB295" s="10"/>
      <c r="BC295" s="10"/>
      <c r="BD295" s="10"/>
      <c r="BE295" s="10"/>
      <c r="BF295" s="10"/>
      <c r="BG295" s="10"/>
      <c r="BH295" s="10"/>
      <c r="BI295" s="10"/>
      <c r="BJ295" s="10"/>
      <c r="BK295" s="10"/>
      <c r="BL295" s="10"/>
      <c r="BM295" s="10"/>
      <c r="BN295" s="10"/>
      <c r="BO295" s="10"/>
      <c r="BP295" s="10"/>
      <c r="BQ295" s="10"/>
      <c r="BR295" s="10"/>
      <c r="BS295" s="10"/>
    </row>
    <row r="296" spans="1:71" x14ac:dyDescent="0.25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10"/>
      <c r="V296" s="10"/>
      <c r="W296" s="10"/>
      <c r="X296" s="10"/>
      <c r="Y296" s="10"/>
      <c r="Z296" s="10"/>
      <c r="AA296" s="10"/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  <c r="BB296" s="10"/>
      <c r="BC296" s="10"/>
      <c r="BD296" s="10"/>
      <c r="BE296" s="10"/>
      <c r="BF296" s="10"/>
      <c r="BG296" s="10"/>
      <c r="BH296" s="10"/>
      <c r="BI296" s="10"/>
      <c r="BJ296" s="10"/>
      <c r="BK296" s="10"/>
      <c r="BL296" s="10"/>
      <c r="BM296" s="10"/>
      <c r="BN296" s="10"/>
      <c r="BO296" s="10"/>
      <c r="BP296" s="10"/>
      <c r="BQ296" s="10"/>
      <c r="BR296" s="10"/>
      <c r="BS296" s="10"/>
    </row>
    <row r="297" spans="1:71" x14ac:dyDescent="0.25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10"/>
      <c r="V297" s="10"/>
      <c r="W297" s="10"/>
      <c r="X297" s="10"/>
      <c r="Y297" s="10"/>
      <c r="Z297" s="10"/>
      <c r="AA297" s="10"/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  <c r="BB297" s="10"/>
      <c r="BC297" s="10"/>
      <c r="BD297" s="10"/>
      <c r="BE297" s="10"/>
      <c r="BF297" s="10"/>
      <c r="BG297" s="10"/>
      <c r="BH297" s="10"/>
      <c r="BI297" s="10"/>
      <c r="BJ297" s="10"/>
      <c r="BK297" s="10"/>
      <c r="BL297" s="10"/>
      <c r="BM297" s="10"/>
      <c r="BN297" s="10"/>
      <c r="BO297" s="10"/>
      <c r="BP297" s="10"/>
      <c r="BQ297" s="10"/>
      <c r="BR297" s="10"/>
      <c r="BS297" s="10"/>
    </row>
    <row r="298" spans="1:71" x14ac:dyDescent="0.25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10"/>
      <c r="V298" s="10"/>
      <c r="W298" s="10"/>
      <c r="X298" s="10"/>
      <c r="Y298" s="10"/>
      <c r="Z298" s="10"/>
      <c r="AA298" s="10"/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  <c r="BB298" s="10"/>
      <c r="BC298" s="10"/>
      <c r="BD298" s="10"/>
      <c r="BE298" s="10"/>
      <c r="BF298" s="10"/>
      <c r="BG298" s="10"/>
      <c r="BH298" s="10"/>
      <c r="BI298" s="10"/>
      <c r="BJ298" s="10"/>
      <c r="BK298" s="10"/>
      <c r="BL298" s="10"/>
      <c r="BM298" s="10"/>
      <c r="BN298" s="10"/>
      <c r="BO298" s="10"/>
      <c r="BP298" s="10"/>
      <c r="BQ298" s="10"/>
      <c r="BR298" s="10"/>
      <c r="BS298" s="10"/>
    </row>
    <row r="299" spans="1:71" x14ac:dyDescent="0.25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10"/>
      <c r="V299" s="10"/>
      <c r="W299" s="10"/>
      <c r="X299" s="10"/>
      <c r="Y299" s="10"/>
      <c r="Z299" s="10"/>
      <c r="AA299" s="10"/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  <c r="BB299" s="10"/>
      <c r="BC299" s="10"/>
      <c r="BD299" s="10"/>
      <c r="BE299" s="10"/>
      <c r="BF299" s="10"/>
      <c r="BG299" s="10"/>
      <c r="BH299" s="10"/>
      <c r="BI299" s="10"/>
      <c r="BJ299" s="10"/>
      <c r="BK299" s="10"/>
      <c r="BL299" s="10"/>
      <c r="BM299" s="10"/>
      <c r="BN299" s="10"/>
      <c r="BO299" s="10"/>
      <c r="BP299" s="10"/>
      <c r="BQ299" s="10"/>
      <c r="BR299" s="10"/>
      <c r="BS299" s="10"/>
    </row>
    <row r="300" spans="1:71" x14ac:dyDescent="0.25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10"/>
      <c r="V300" s="10"/>
      <c r="W300" s="10"/>
      <c r="X300" s="10"/>
      <c r="Y300" s="10"/>
      <c r="Z300" s="10"/>
      <c r="AA300" s="10"/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"/>
      <c r="BC300" s="10"/>
      <c r="BD300" s="10"/>
      <c r="BE300" s="10"/>
      <c r="BF300" s="10"/>
      <c r="BG300" s="10"/>
      <c r="BH300" s="10"/>
      <c r="BI300" s="10"/>
      <c r="BJ300" s="10"/>
      <c r="BK300" s="10"/>
      <c r="BL300" s="10"/>
      <c r="BM300" s="10"/>
      <c r="BN300" s="10"/>
      <c r="BO300" s="10"/>
      <c r="BP300" s="10"/>
      <c r="BQ300" s="10"/>
      <c r="BR300" s="10"/>
      <c r="BS300" s="10"/>
    </row>
    <row r="301" spans="1:71" x14ac:dyDescent="0.25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10"/>
      <c r="V301" s="10"/>
      <c r="W301" s="10"/>
      <c r="X301" s="10"/>
      <c r="Y301" s="10"/>
      <c r="Z301" s="10"/>
      <c r="AA301" s="10"/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  <c r="BB301" s="10"/>
      <c r="BC301" s="10"/>
      <c r="BD301" s="10"/>
      <c r="BE301" s="10"/>
      <c r="BF301" s="10"/>
      <c r="BG301" s="10"/>
      <c r="BH301" s="10"/>
      <c r="BI301" s="10"/>
      <c r="BJ301" s="10"/>
      <c r="BK301" s="10"/>
      <c r="BL301" s="10"/>
      <c r="BM301" s="10"/>
      <c r="BN301" s="10"/>
      <c r="BO301" s="10"/>
      <c r="BP301" s="10"/>
      <c r="BQ301" s="10"/>
      <c r="BR301" s="10"/>
      <c r="BS301" s="10"/>
    </row>
    <row r="302" spans="1:71" x14ac:dyDescent="0.25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10"/>
      <c r="V302" s="10"/>
      <c r="W302" s="10"/>
      <c r="X302" s="10"/>
      <c r="Y302" s="10"/>
      <c r="Z302" s="10"/>
      <c r="AA302" s="10"/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"/>
      <c r="BC302" s="10"/>
      <c r="BD302" s="10"/>
      <c r="BE302" s="10"/>
      <c r="BF302" s="10"/>
      <c r="BG302" s="10"/>
      <c r="BH302" s="10"/>
      <c r="BI302" s="10"/>
      <c r="BJ302" s="10"/>
      <c r="BK302" s="10"/>
      <c r="BL302" s="10"/>
      <c r="BM302" s="10"/>
      <c r="BN302" s="10"/>
      <c r="BO302" s="10"/>
      <c r="BP302" s="10"/>
      <c r="BQ302" s="10"/>
      <c r="BR302" s="10"/>
      <c r="BS302" s="10"/>
    </row>
    <row r="303" spans="1:71" x14ac:dyDescent="0.25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10"/>
      <c r="V303" s="10"/>
      <c r="W303" s="10"/>
      <c r="X303" s="10"/>
      <c r="Y303" s="10"/>
      <c r="Z303" s="10"/>
      <c r="AA303" s="10"/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  <c r="BB303" s="10"/>
      <c r="BC303" s="10"/>
      <c r="BD303" s="10"/>
      <c r="BE303" s="10"/>
      <c r="BF303" s="10"/>
      <c r="BG303" s="10"/>
      <c r="BH303" s="10"/>
      <c r="BI303" s="10"/>
      <c r="BJ303" s="10"/>
      <c r="BK303" s="10"/>
      <c r="BL303" s="10"/>
      <c r="BM303" s="10"/>
      <c r="BN303" s="10"/>
      <c r="BO303" s="10"/>
      <c r="BP303" s="10"/>
      <c r="BQ303" s="10"/>
      <c r="BR303" s="10"/>
      <c r="BS303" s="10"/>
    </row>
    <row r="304" spans="1:71" x14ac:dyDescent="0.25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10"/>
      <c r="V304" s="10"/>
      <c r="W304" s="10"/>
      <c r="X304" s="10"/>
      <c r="Y304" s="10"/>
      <c r="Z304" s="10"/>
      <c r="AA304" s="10"/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  <c r="BB304" s="10"/>
      <c r="BC304" s="10"/>
      <c r="BD304" s="10"/>
      <c r="BE304" s="10"/>
      <c r="BF304" s="10"/>
      <c r="BG304" s="10"/>
      <c r="BH304" s="10"/>
      <c r="BI304" s="10"/>
      <c r="BJ304" s="10"/>
      <c r="BK304" s="10"/>
      <c r="BL304" s="10"/>
      <c r="BM304" s="10"/>
      <c r="BN304" s="10"/>
      <c r="BO304" s="10"/>
      <c r="BP304" s="10"/>
      <c r="BQ304" s="10"/>
      <c r="BR304" s="10"/>
      <c r="BS304" s="10"/>
    </row>
    <row r="305" spans="1:71" x14ac:dyDescent="0.25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10"/>
      <c r="V305" s="10"/>
      <c r="W305" s="10"/>
      <c r="X305" s="10"/>
      <c r="Y305" s="10"/>
      <c r="Z305" s="10"/>
      <c r="AA305" s="10"/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  <c r="BB305" s="10"/>
      <c r="BC305" s="10"/>
      <c r="BD305" s="10"/>
      <c r="BE305" s="10"/>
      <c r="BF305" s="10"/>
      <c r="BG305" s="10"/>
      <c r="BH305" s="10"/>
      <c r="BI305" s="10"/>
      <c r="BJ305" s="10"/>
      <c r="BK305" s="10"/>
      <c r="BL305" s="10"/>
      <c r="BM305" s="10"/>
      <c r="BN305" s="10"/>
      <c r="BO305" s="10"/>
      <c r="BP305" s="10"/>
      <c r="BQ305" s="10"/>
      <c r="BR305" s="10"/>
      <c r="BS305" s="10"/>
    </row>
    <row r="306" spans="1:71" x14ac:dyDescent="0.25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10"/>
      <c r="V306" s="10"/>
      <c r="W306" s="10"/>
      <c r="X306" s="10"/>
      <c r="Y306" s="10"/>
      <c r="Z306" s="10"/>
      <c r="AA306" s="10"/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  <c r="BB306" s="10"/>
      <c r="BC306" s="10"/>
      <c r="BD306" s="10"/>
      <c r="BE306" s="10"/>
      <c r="BF306" s="10"/>
      <c r="BG306" s="10"/>
      <c r="BH306" s="10"/>
      <c r="BI306" s="10"/>
      <c r="BJ306" s="10"/>
      <c r="BK306" s="10"/>
      <c r="BL306" s="10"/>
      <c r="BM306" s="10"/>
      <c r="BN306" s="10"/>
      <c r="BO306" s="10"/>
      <c r="BP306" s="10"/>
      <c r="BQ306" s="10"/>
      <c r="BR306" s="10"/>
      <c r="BS306" s="10"/>
    </row>
    <row r="307" spans="1:71" x14ac:dyDescent="0.25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10"/>
      <c r="V307" s="10"/>
      <c r="W307" s="10"/>
      <c r="X307" s="10"/>
      <c r="Y307" s="10"/>
      <c r="Z307" s="10"/>
      <c r="AA307" s="10"/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  <c r="BB307" s="10"/>
      <c r="BC307" s="10"/>
      <c r="BD307" s="10"/>
      <c r="BE307" s="10"/>
      <c r="BF307" s="10"/>
      <c r="BG307" s="10"/>
      <c r="BH307" s="10"/>
      <c r="BI307" s="10"/>
      <c r="BJ307" s="10"/>
      <c r="BK307" s="10"/>
      <c r="BL307" s="10"/>
      <c r="BM307" s="10"/>
      <c r="BN307" s="10"/>
      <c r="BO307" s="10"/>
      <c r="BP307" s="10"/>
      <c r="BQ307" s="10"/>
      <c r="BR307" s="10"/>
      <c r="BS307" s="10"/>
    </row>
    <row r="308" spans="1:71" x14ac:dyDescent="0.25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10"/>
      <c r="V308" s="10"/>
      <c r="W308" s="10"/>
      <c r="X308" s="10"/>
      <c r="Y308" s="10"/>
      <c r="Z308" s="10"/>
      <c r="AA308" s="10"/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  <c r="BB308" s="10"/>
      <c r="BC308" s="10"/>
      <c r="BD308" s="10"/>
      <c r="BE308" s="10"/>
      <c r="BF308" s="10"/>
      <c r="BG308" s="10"/>
      <c r="BH308" s="10"/>
      <c r="BI308" s="10"/>
      <c r="BJ308" s="10"/>
      <c r="BK308" s="10"/>
      <c r="BL308" s="10"/>
      <c r="BM308" s="10"/>
      <c r="BN308" s="10"/>
      <c r="BO308" s="10"/>
      <c r="BP308" s="10"/>
      <c r="BQ308" s="10"/>
      <c r="BR308" s="10"/>
      <c r="BS308" s="10"/>
    </row>
    <row r="309" spans="1:71" x14ac:dyDescent="0.25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10"/>
      <c r="V309" s="10"/>
      <c r="W309" s="10"/>
      <c r="X309" s="10"/>
      <c r="Y309" s="10"/>
      <c r="Z309" s="10"/>
      <c r="AA309" s="10"/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  <c r="BB309" s="10"/>
      <c r="BC309" s="10"/>
      <c r="BD309" s="10"/>
      <c r="BE309" s="10"/>
      <c r="BF309" s="10"/>
      <c r="BG309" s="10"/>
      <c r="BH309" s="10"/>
      <c r="BI309" s="10"/>
      <c r="BJ309" s="10"/>
      <c r="BK309" s="10"/>
      <c r="BL309" s="10"/>
      <c r="BM309" s="10"/>
      <c r="BN309" s="10"/>
      <c r="BO309" s="10"/>
      <c r="BP309" s="10"/>
      <c r="BQ309" s="10"/>
      <c r="BR309" s="10"/>
      <c r="BS309" s="10"/>
    </row>
    <row r="310" spans="1:71" x14ac:dyDescent="0.25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10"/>
      <c r="V310" s="10"/>
      <c r="W310" s="10"/>
      <c r="X310" s="10"/>
      <c r="Y310" s="10"/>
      <c r="Z310" s="10"/>
      <c r="AA310" s="10"/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  <c r="BB310" s="10"/>
      <c r="BC310" s="10"/>
      <c r="BD310" s="10"/>
      <c r="BE310" s="10"/>
      <c r="BF310" s="10"/>
      <c r="BG310" s="10"/>
      <c r="BH310" s="10"/>
      <c r="BI310" s="10"/>
      <c r="BJ310" s="10"/>
      <c r="BK310" s="10"/>
      <c r="BL310" s="10"/>
      <c r="BM310" s="10"/>
      <c r="BN310" s="10"/>
      <c r="BO310" s="10"/>
      <c r="BP310" s="10"/>
      <c r="BQ310" s="10"/>
      <c r="BR310" s="10"/>
      <c r="BS310" s="10"/>
    </row>
    <row r="311" spans="1:71" x14ac:dyDescent="0.25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10"/>
      <c r="V311" s="10"/>
      <c r="W311" s="10"/>
      <c r="X311" s="10"/>
      <c r="Y311" s="10"/>
      <c r="Z311" s="10"/>
      <c r="AA311" s="10"/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  <c r="BB311" s="10"/>
      <c r="BC311" s="10"/>
      <c r="BD311" s="10"/>
      <c r="BE311" s="10"/>
      <c r="BF311" s="10"/>
      <c r="BG311" s="10"/>
      <c r="BH311" s="10"/>
      <c r="BI311" s="10"/>
      <c r="BJ311" s="10"/>
      <c r="BK311" s="10"/>
      <c r="BL311" s="10"/>
      <c r="BM311" s="10"/>
      <c r="BN311" s="10"/>
      <c r="BO311" s="10"/>
      <c r="BP311" s="10"/>
      <c r="BQ311" s="10"/>
      <c r="BR311" s="10"/>
      <c r="BS311" s="10"/>
    </row>
    <row r="312" spans="1:71" x14ac:dyDescent="0.25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10"/>
      <c r="V312" s="10"/>
      <c r="W312" s="10"/>
      <c r="X312" s="10"/>
      <c r="Y312" s="10"/>
      <c r="Z312" s="10"/>
      <c r="AA312" s="10"/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  <c r="BB312" s="10"/>
      <c r="BC312" s="10"/>
      <c r="BD312" s="10"/>
      <c r="BE312" s="10"/>
      <c r="BF312" s="10"/>
      <c r="BG312" s="10"/>
      <c r="BH312" s="10"/>
      <c r="BI312" s="10"/>
      <c r="BJ312" s="10"/>
      <c r="BK312" s="10"/>
      <c r="BL312" s="10"/>
      <c r="BM312" s="10"/>
      <c r="BN312" s="10"/>
      <c r="BO312" s="10"/>
      <c r="BP312" s="10"/>
      <c r="BQ312" s="10"/>
      <c r="BR312" s="10"/>
      <c r="BS312" s="10"/>
    </row>
    <row r="313" spans="1:71" x14ac:dyDescent="0.25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10"/>
      <c r="V313" s="10"/>
      <c r="W313" s="10"/>
      <c r="X313" s="10"/>
      <c r="Y313" s="10"/>
      <c r="Z313" s="10"/>
      <c r="AA313" s="10"/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  <c r="BB313" s="10"/>
      <c r="BC313" s="10"/>
      <c r="BD313" s="10"/>
      <c r="BE313" s="10"/>
      <c r="BF313" s="10"/>
      <c r="BG313" s="10"/>
      <c r="BH313" s="10"/>
      <c r="BI313" s="10"/>
      <c r="BJ313" s="10"/>
      <c r="BK313" s="10"/>
      <c r="BL313" s="10"/>
      <c r="BM313" s="10"/>
      <c r="BN313" s="10"/>
      <c r="BO313" s="10"/>
      <c r="BP313" s="10"/>
      <c r="BQ313" s="10"/>
      <c r="BR313" s="10"/>
      <c r="BS313" s="10"/>
    </row>
    <row r="314" spans="1:71" x14ac:dyDescent="0.25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10"/>
      <c r="V314" s="10"/>
      <c r="W314" s="10"/>
      <c r="X314" s="10"/>
      <c r="Y314" s="10"/>
      <c r="Z314" s="10"/>
      <c r="AA314" s="10"/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  <c r="BB314" s="10"/>
      <c r="BC314" s="10"/>
      <c r="BD314" s="10"/>
      <c r="BE314" s="10"/>
      <c r="BF314" s="10"/>
      <c r="BG314" s="10"/>
      <c r="BH314" s="10"/>
      <c r="BI314" s="10"/>
      <c r="BJ314" s="10"/>
      <c r="BK314" s="10"/>
      <c r="BL314" s="10"/>
      <c r="BM314" s="10"/>
      <c r="BN314" s="10"/>
      <c r="BO314" s="10"/>
      <c r="BP314" s="10"/>
      <c r="BQ314" s="10"/>
      <c r="BR314" s="10"/>
      <c r="BS314" s="10"/>
    </row>
    <row r="315" spans="1:71" x14ac:dyDescent="0.25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10"/>
      <c r="V315" s="10"/>
      <c r="W315" s="10"/>
      <c r="X315" s="10"/>
      <c r="Y315" s="10"/>
      <c r="Z315" s="10"/>
      <c r="AA315" s="10"/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  <c r="BB315" s="10"/>
      <c r="BC315" s="10"/>
      <c r="BD315" s="10"/>
      <c r="BE315" s="10"/>
      <c r="BF315" s="10"/>
      <c r="BG315" s="10"/>
      <c r="BH315" s="10"/>
      <c r="BI315" s="10"/>
      <c r="BJ315" s="10"/>
      <c r="BK315" s="10"/>
      <c r="BL315" s="10"/>
      <c r="BM315" s="10"/>
      <c r="BN315" s="10"/>
      <c r="BO315" s="10"/>
      <c r="BP315" s="10"/>
      <c r="BQ315" s="10"/>
      <c r="BR315" s="10"/>
      <c r="BS315" s="10"/>
    </row>
    <row r="316" spans="1:71" x14ac:dyDescent="0.25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10"/>
      <c r="V316" s="10"/>
      <c r="W316" s="10"/>
      <c r="X316" s="10"/>
      <c r="Y316" s="10"/>
      <c r="Z316" s="10"/>
      <c r="AA316" s="10"/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  <c r="BB316" s="10"/>
      <c r="BC316" s="10"/>
      <c r="BD316" s="10"/>
      <c r="BE316" s="10"/>
      <c r="BF316" s="10"/>
      <c r="BG316" s="10"/>
      <c r="BH316" s="10"/>
      <c r="BI316" s="10"/>
      <c r="BJ316" s="10"/>
      <c r="BK316" s="10"/>
      <c r="BL316" s="10"/>
      <c r="BM316" s="10"/>
      <c r="BN316" s="10"/>
      <c r="BO316" s="10"/>
      <c r="BP316" s="10"/>
      <c r="BQ316" s="10"/>
      <c r="BR316" s="10"/>
      <c r="BS316" s="10"/>
    </row>
    <row r="317" spans="1:71" x14ac:dyDescent="0.25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10"/>
      <c r="V317" s="10"/>
      <c r="W317" s="10"/>
      <c r="X317" s="10"/>
      <c r="Y317" s="10"/>
      <c r="Z317" s="10"/>
      <c r="AA317" s="10"/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  <c r="BB317" s="10"/>
      <c r="BC317" s="10"/>
      <c r="BD317" s="10"/>
      <c r="BE317" s="10"/>
      <c r="BF317" s="10"/>
      <c r="BG317" s="10"/>
      <c r="BH317" s="10"/>
      <c r="BI317" s="10"/>
      <c r="BJ317" s="10"/>
      <c r="BK317" s="10"/>
      <c r="BL317" s="10"/>
      <c r="BM317" s="10"/>
      <c r="BN317" s="10"/>
      <c r="BO317" s="10"/>
      <c r="BP317" s="10"/>
      <c r="BQ317" s="10"/>
      <c r="BR317" s="10"/>
      <c r="BS317" s="10"/>
    </row>
    <row r="318" spans="1:71" x14ac:dyDescent="0.25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10"/>
      <c r="V318" s="10"/>
      <c r="W318" s="10"/>
      <c r="X318" s="10"/>
      <c r="Y318" s="10"/>
      <c r="Z318" s="10"/>
      <c r="AA318" s="10"/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  <c r="BB318" s="10"/>
      <c r="BC318" s="10"/>
      <c r="BD318" s="10"/>
      <c r="BE318" s="10"/>
      <c r="BF318" s="10"/>
      <c r="BG318" s="10"/>
      <c r="BH318" s="10"/>
      <c r="BI318" s="10"/>
      <c r="BJ318" s="10"/>
      <c r="BK318" s="10"/>
      <c r="BL318" s="10"/>
      <c r="BM318" s="10"/>
      <c r="BN318" s="10"/>
      <c r="BO318" s="10"/>
      <c r="BP318" s="10"/>
      <c r="BQ318" s="10"/>
      <c r="BR318" s="10"/>
      <c r="BS318" s="10"/>
    </row>
    <row r="319" spans="1:71" x14ac:dyDescent="0.25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10"/>
      <c r="V319" s="10"/>
      <c r="W319" s="10"/>
      <c r="X319" s="10"/>
      <c r="Y319" s="10"/>
      <c r="Z319" s="10"/>
      <c r="AA319" s="10"/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  <c r="BB319" s="10"/>
      <c r="BC319" s="10"/>
      <c r="BD319" s="10"/>
      <c r="BE319" s="10"/>
      <c r="BF319" s="10"/>
      <c r="BG319" s="10"/>
      <c r="BH319" s="10"/>
      <c r="BI319" s="10"/>
      <c r="BJ319" s="10"/>
      <c r="BK319" s="10"/>
      <c r="BL319" s="10"/>
      <c r="BM319" s="10"/>
      <c r="BN319" s="10"/>
      <c r="BO319" s="10"/>
      <c r="BP319" s="10"/>
      <c r="BQ319" s="10"/>
      <c r="BR319" s="10"/>
      <c r="BS319" s="10"/>
    </row>
    <row r="320" spans="1:71" x14ac:dyDescent="0.25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10"/>
      <c r="V320" s="10"/>
      <c r="W320" s="10"/>
      <c r="X320" s="10"/>
      <c r="Y320" s="10"/>
      <c r="Z320" s="10"/>
      <c r="AA320" s="10"/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  <c r="BB320" s="10"/>
      <c r="BC320" s="10"/>
      <c r="BD320" s="10"/>
      <c r="BE320" s="10"/>
      <c r="BF320" s="10"/>
      <c r="BG320" s="10"/>
      <c r="BH320" s="10"/>
      <c r="BI320" s="10"/>
      <c r="BJ320" s="10"/>
      <c r="BK320" s="10"/>
      <c r="BL320" s="10"/>
      <c r="BM320" s="10"/>
      <c r="BN320" s="10"/>
      <c r="BO320" s="10"/>
      <c r="BP320" s="10"/>
      <c r="BQ320" s="10"/>
      <c r="BR320" s="10"/>
      <c r="BS320" s="10"/>
    </row>
    <row r="321" spans="1:71" x14ac:dyDescent="0.25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10"/>
      <c r="V321" s="10"/>
      <c r="W321" s="10"/>
      <c r="X321" s="10"/>
      <c r="Y321" s="10"/>
      <c r="Z321" s="10"/>
      <c r="AA321" s="10"/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"/>
      <c r="BC321" s="10"/>
      <c r="BD321" s="10"/>
      <c r="BE321" s="10"/>
      <c r="BF321" s="10"/>
      <c r="BG321" s="10"/>
      <c r="BH321" s="10"/>
      <c r="BI321" s="10"/>
      <c r="BJ321" s="10"/>
      <c r="BK321" s="10"/>
      <c r="BL321" s="10"/>
      <c r="BM321" s="10"/>
      <c r="BN321" s="10"/>
      <c r="BO321" s="10"/>
      <c r="BP321" s="10"/>
      <c r="BQ321" s="10"/>
      <c r="BR321" s="10"/>
      <c r="BS321" s="10"/>
    </row>
    <row r="322" spans="1:71" x14ac:dyDescent="0.25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10"/>
      <c r="V322" s="10"/>
      <c r="W322" s="10"/>
      <c r="X322" s="10"/>
      <c r="Y322" s="10"/>
      <c r="Z322" s="10"/>
      <c r="AA322" s="10"/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  <c r="BB322" s="10"/>
      <c r="BC322" s="10"/>
      <c r="BD322" s="10"/>
      <c r="BE322" s="10"/>
      <c r="BF322" s="10"/>
      <c r="BG322" s="10"/>
      <c r="BH322" s="10"/>
      <c r="BI322" s="10"/>
      <c r="BJ322" s="10"/>
      <c r="BK322" s="10"/>
      <c r="BL322" s="10"/>
      <c r="BM322" s="10"/>
      <c r="BN322" s="10"/>
      <c r="BO322" s="10"/>
      <c r="BP322" s="10"/>
      <c r="BQ322" s="10"/>
      <c r="BR322" s="10"/>
      <c r="BS322" s="10"/>
    </row>
    <row r="323" spans="1:71" x14ac:dyDescent="0.25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10"/>
      <c r="V323" s="10"/>
      <c r="W323" s="10"/>
      <c r="X323" s="10"/>
      <c r="Y323" s="10"/>
      <c r="Z323" s="10"/>
      <c r="AA323" s="10"/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  <c r="BB323" s="10"/>
      <c r="BC323" s="10"/>
      <c r="BD323" s="10"/>
      <c r="BE323" s="10"/>
      <c r="BF323" s="10"/>
      <c r="BG323" s="10"/>
      <c r="BH323" s="10"/>
      <c r="BI323" s="10"/>
      <c r="BJ323" s="10"/>
      <c r="BK323" s="10"/>
      <c r="BL323" s="10"/>
      <c r="BM323" s="10"/>
      <c r="BN323" s="10"/>
      <c r="BO323" s="10"/>
      <c r="BP323" s="10"/>
      <c r="BQ323" s="10"/>
      <c r="BR323" s="10"/>
      <c r="BS323" s="10"/>
    </row>
    <row r="324" spans="1:71" x14ac:dyDescent="0.25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10"/>
      <c r="V324" s="10"/>
      <c r="W324" s="10"/>
      <c r="X324" s="10"/>
      <c r="Y324" s="10"/>
      <c r="Z324" s="10"/>
      <c r="AA324" s="10"/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  <c r="BB324" s="10"/>
      <c r="BC324" s="10"/>
      <c r="BD324" s="10"/>
      <c r="BE324" s="10"/>
      <c r="BF324" s="10"/>
      <c r="BG324" s="10"/>
      <c r="BH324" s="10"/>
      <c r="BI324" s="10"/>
      <c r="BJ324" s="10"/>
      <c r="BK324" s="10"/>
      <c r="BL324" s="10"/>
      <c r="BM324" s="10"/>
      <c r="BN324" s="10"/>
      <c r="BO324" s="10"/>
      <c r="BP324" s="10"/>
      <c r="BQ324" s="10"/>
      <c r="BR324" s="10"/>
      <c r="BS324" s="10"/>
    </row>
    <row r="325" spans="1:71" x14ac:dyDescent="0.25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10"/>
      <c r="V325" s="10"/>
      <c r="W325" s="10"/>
      <c r="X325" s="10"/>
      <c r="Y325" s="10"/>
      <c r="Z325" s="10"/>
      <c r="AA325" s="10"/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  <c r="BB325" s="10"/>
      <c r="BC325" s="10"/>
      <c r="BD325" s="10"/>
      <c r="BE325" s="10"/>
      <c r="BF325" s="10"/>
      <c r="BG325" s="10"/>
      <c r="BH325" s="10"/>
      <c r="BI325" s="10"/>
      <c r="BJ325" s="10"/>
      <c r="BK325" s="10"/>
      <c r="BL325" s="10"/>
      <c r="BM325" s="10"/>
      <c r="BN325" s="10"/>
      <c r="BO325" s="10"/>
      <c r="BP325" s="10"/>
      <c r="BQ325" s="10"/>
      <c r="BR325" s="10"/>
      <c r="BS325" s="10"/>
    </row>
    <row r="326" spans="1:71" x14ac:dyDescent="0.25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  <c r="BB326" s="10"/>
      <c r="BC326" s="10"/>
      <c r="BD326" s="10"/>
      <c r="BE326" s="10"/>
      <c r="BF326" s="10"/>
      <c r="BG326" s="10"/>
      <c r="BH326" s="10"/>
      <c r="BI326" s="10"/>
      <c r="BJ326" s="10"/>
      <c r="BK326" s="10"/>
      <c r="BL326" s="10"/>
      <c r="BM326" s="10"/>
      <c r="BN326" s="10"/>
      <c r="BO326" s="10"/>
      <c r="BP326" s="10"/>
      <c r="BQ326" s="10"/>
      <c r="BR326" s="10"/>
      <c r="BS326" s="10"/>
    </row>
    <row r="327" spans="1:71" x14ac:dyDescent="0.25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  <c r="BB327" s="10"/>
      <c r="BC327" s="10"/>
      <c r="BD327" s="10"/>
      <c r="BE327" s="10"/>
      <c r="BF327" s="10"/>
      <c r="BG327" s="10"/>
      <c r="BH327" s="10"/>
      <c r="BI327" s="10"/>
      <c r="BJ327" s="10"/>
      <c r="BK327" s="10"/>
      <c r="BL327" s="10"/>
      <c r="BM327" s="10"/>
      <c r="BN327" s="10"/>
      <c r="BO327" s="10"/>
      <c r="BP327" s="10"/>
      <c r="BQ327" s="10"/>
      <c r="BR327" s="10"/>
      <c r="BS327" s="10"/>
    </row>
    <row r="328" spans="1:71" x14ac:dyDescent="0.25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  <c r="BB328" s="10"/>
      <c r="BC328" s="10"/>
      <c r="BD328" s="10"/>
      <c r="BE328" s="10"/>
      <c r="BF328" s="10"/>
      <c r="BG328" s="10"/>
      <c r="BH328" s="10"/>
      <c r="BI328" s="10"/>
      <c r="BJ328" s="10"/>
      <c r="BK328" s="10"/>
      <c r="BL328" s="10"/>
      <c r="BM328" s="10"/>
      <c r="BN328" s="10"/>
      <c r="BO328" s="10"/>
      <c r="BP328" s="10"/>
      <c r="BQ328" s="10"/>
      <c r="BR328" s="10"/>
      <c r="BS328" s="10"/>
    </row>
    <row r="329" spans="1:71" x14ac:dyDescent="0.25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  <c r="BB329" s="10"/>
      <c r="BC329" s="10"/>
      <c r="BD329" s="10"/>
      <c r="BE329" s="10"/>
      <c r="BF329" s="10"/>
      <c r="BG329" s="10"/>
      <c r="BH329" s="10"/>
      <c r="BI329" s="10"/>
      <c r="BJ329" s="10"/>
      <c r="BK329" s="10"/>
      <c r="BL329" s="10"/>
      <c r="BM329" s="10"/>
      <c r="BN329" s="10"/>
      <c r="BO329" s="10"/>
      <c r="BP329" s="10"/>
      <c r="BQ329" s="10"/>
      <c r="BR329" s="10"/>
      <c r="BS329" s="10"/>
    </row>
    <row r="330" spans="1:71" x14ac:dyDescent="0.25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10"/>
      <c r="BD330" s="10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</row>
    <row r="331" spans="1:71" x14ac:dyDescent="0.25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10"/>
      <c r="BD331" s="10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</row>
    <row r="332" spans="1:71" x14ac:dyDescent="0.25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  <c r="BB332" s="10"/>
      <c r="BC332" s="10"/>
      <c r="BD332" s="10"/>
      <c r="BE332" s="10"/>
      <c r="BF332" s="10"/>
      <c r="BG332" s="10"/>
      <c r="BH332" s="10"/>
      <c r="BI332" s="10"/>
      <c r="BJ332" s="10"/>
      <c r="BK332" s="10"/>
      <c r="BL332" s="10"/>
      <c r="BM332" s="10"/>
      <c r="BN332" s="10"/>
      <c r="BO332" s="10"/>
      <c r="BP332" s="10"/>
      <c r="BQ332" s="10"/>
      <c r="BR332" s="10"/>
      <c r="BS332" s="10"/>
    </row>
    <row r="333" spans="1:71" x14ac:dyDescent="0.25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"/>
      <c r="BC333" s="10"/>
      <c r="BD333" s="10"/>
      <c r="BE333" s="10"/>
      <c r="BF333" s="10"/>
      <c r="BG333" s="10"/>
      <c r="BH333" s="10"/>
      <c r="BI333" s="10"/>
      <c r="BJ333" s="10"/>
      <c r="BK333" s="10"/>
      <c r="BL333" s="10"/>
      <c r="BM333" s="10"/>
      <c r="BN333" s="10"/>
      <c r="BO333" s="10"/>
      <c r="BP333" s="10"/>
      <c r="BQ333" s="10"/>
      <c r="BR333" s="10"/>
      <c r="BS333" s="10"/>
    </row>
    <row r="334" spans="1:71" x14ac:dyDescent="0.25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  <c r="BB334" s="10"/>
      <c r="BC334" s="10"/>
      <c r="BD334" s="10"/>
      <c r="BE334" s="10"/>
      <c r="BF334" s="10"/>
      <c r="BG334" s="10"/>
      <c r="BH334" s="10"/>
      <c r="BI334" s="10"/>
      <c r="BJ334" s="10"/>
      <c r="BK334" s="10"/>
      <c r="BL334" s="10"/>
      <c r="BM334" s="10"/>
      <c r="BN334" s="10"/>
      <c r="BO334" s="10"/>
      <c r="BP334" s="10"/>
      <c r="BQ334" s="10"/>
      <c r="BR334" s="10"/>
      <c r="BS334" s="10"/>
    </row>
    <row r="335" spans="1:71" x14ac:dyDescent="0.25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  <c r="BB335" s="10"/>
      <c r="BC335" s="10"/>
      <c r="BD335" s="10"/>
      <c r="BE335" s="10"/>
      <c r="BF335" s="10"/>
      <c r="BG335" s="10"/>
      <c r="BH335" s="10"/>
      <c r="BI335" s="10"/>
      <c r="BJ335" s="10"/>
      <c r="BK335" s="10"/>
      <c r="BL335" s="10"/>
      <c r="BM335" s="10"/>
      <c r="BN335" s="10"/>
      <c r="BO335" s="10"/>
      <c r="BP335" s="10"/>
      <c r="BQ335" s="10"/>
      <c r="BR335" s="10"/>
      <c r="BS335" s="10"/>
    </row>
    <row r="336" spans="1:71" x14ac:dyDescent="0.25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  <c r="BB336" s="10"/>
      <c r="BC336" s="10"/>
      <c r="BD336" s="10"/>
      <c r="BE336" s="10"/>
      <c r="BF336" s="10"/>
      <c r="BG336" s="10"/>
      <c r="BH336" s="10"/>
      <c r="BI336" s="10"/>
      <c r="BJ336" s="10"/>
      <c r="BK336" s="10"/>
      <c r="BL336" s="10"/>
      <c r="BM336" s="10"/>
      <c r="BN336" s="10"/>
      <c r="BO336" s="10"/>
      <c r="BP336" s="10"/>
      <c r="BQ336" s="10"/>
      <c r="BR336" s="10"/>
      <c r="BS336" s="10"/>
    </row>
    <row r="337" spans="1:71" x14ac:dyDescent="0.25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  <c r="BC337" s="10"/>
      <c r="BD337" s="10"/>
      <c r="BE337" s="10"/>
      <c r="BF337" s="10"/>
      <c r="BG337" s="10"/>
      <c r="BH337" s="10"/>
      <c r="BI337" s="10"/>
      <c r="BJ337" s="10"/>
      <c r="BK337" s="10"/>
      <c r="BL337" s="10"/>
      <c r="BM337" s="10"/>
      <c r="BN337" s="10"/>
      <c r="BO337" s="10"/>
      <c r="BP337" s="10"/>
      <c r="BQ337" s="10"/>
      <c r="BR337" s="10"/>
      <c r="BS337" s="10"/>
    </row>
    <row r="338" spans="1:71" x14ac:dyDescent="0.25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  <c r="BC338" s="10"/>
      <c r="BD338" s="10"/>
      <c r="BE338" s="10"/>
      <c r="BF338" s="10"/>
      <c r="BG338" s="10"/>
      <c r="BH338" s="10"/>
      <c r="BI338" s="10"/>
      <c r="BJ338" s="10"/>
      <c r="BK338" s="10"/>
      <c r="BL338" s="10"/>
      <c r="BM338" s="10"/>
      <c r="BN338" s="10"/>
      <c r="BO338" s="10"/>
      <c r="BP338" s="10"/>
      <c r="BQ338" s="10"/>
      <c r="BR338" s="10"/>
      <c r="BS338" s="10"/>
    </row>
    <row r="339" spans="1:71" x14ac:dyDescent="0.25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  <c r="BC339" s="10"/>
      <c r="BD339" s="10"/>
      <c r="BE339" s="10"/>
      <c r="BF339" s="10"/>
      <c r="BG339" s="10"/>
      <c r="BH339" s="10"/>
      <c r="BI339" s="10"/>
      <c r="BJ339" s="10"/>
      <c r="BK339" s="10"/>
      <c r="BL339" s="10"/>
      <c r="BM339" s="10"/>
      <c r="BN339" s="10"/>
      <c r="BO339" s="10"/>
      <c r="BP339" s="10"/>
      <c r="BQ339" s="10"/>
      <c r="BR339" s="10"/>
      <c r="BS339" s="10"/>
    </row>
    <row r="340" spans="1:71" x14ac:dyDescent="0.25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  <c r="BC340" s="10"/>
      <c r="BD340" s="10"/>
      <c r="BE340" s="10"/>
      <c r="BF340" s="10"/>
      <c r="BG340" s="10"/>
      <c r="BH340" s="10"/>
      <c r="BI340" s="10"/>
      <c r="BJ340" s="10"/>
      <c r="BK340" s="10"/>
      <c r="BL340" s="10"/>
      <c r="BM340" s="10"/>
      <c r="BN340" s="10"/>
      <c r="BO340" s="10"/>
      <c r="BP340" s="10"/>
      <c r="BQ340" s="10"/>
      <c r="BR340" s="10"/>
      <c r="BS340" s="10"/>
    </row>
    <row r="341" spans="1:71" x14ac:dyDescent="0.25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  <c r="BC341" s="10"/>
      <c r="BD341" s="10"/>
      <c r="BE341" s="10"/>
      <c r="BF341" s="10"/>
      <c r="BG341" s="10"/>
      <c r="BH341" s="10"/>
      <c r="BI341" s="10"/>
      <c r="BJ341" s="10"/>
      <c r="BK341" s="10"/>
      <c r="BL341" s="10"/>
      <c r="BM341" s="10"/>
      <c r="BN341" s="10"/>
      <c r="BO341" s="10"/>
      <c r="BP341" s="10"/>
      <c r="BQ341" s="10"/>
      <c r="BR341" s="10"/>
      <c r="BS341" s="10"/>
    </row>
    <row r="342" spans="1:71" x14ac:dyDescent="0.25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  <c r="BC342" s="10"/>
      <c r="BD342" s="10"/>
      <c r="BE342" s="10"/>
      <c r="BF342" s="10"/>
      <c r="BG342" s="10"/>
      <c r="BH342" s="10"/>
      <c r="BI342" s="10"/>
      <c r="BJ342" s="10"/>
      <c r="BK342" s="10"/>
      <c r="BL342" s="10"/>
      <c r="BM342" s="10"/>
      <c r="BN342" s="10"/>
      <c r="BO342" s="10"/>
      <c r="BP342" s="10"/>
      <c r="BQ342" s="10"/>
      <c r="BR342" s="10"/>
      <c r="BS342" s="10"/>
    </row>
    <row r="343" spans="1:71" x14ac:dyDescent="0.25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  <c r="BC343" s="10"/>
      <c r="BD343" s="10"/>
      <c r="BE343" s="10"/>
      <c r="BF343" s="10"/>
      <c r="BG343" s="10"/>
      <c r="BH343" s="10"/>
      <c r="BI343" s="10"/>
      <c r="BJ343" s="10"/>
      <c r="BK343" s="10"/>
      <c r="BL343" s="10"/>
      <c r="BM343" s="10"/>
      <c r="BN343" s="10"/>
      <c r="BO343" s="10"/>
      <c r="BP343" s="10"/>
      <c r="BQ343" s="10"/>
      <c r="BR343" s="10"/>
      <c r="BS343" s="10"/>
    </row>
    <row r="344" spans="1:71" x14ac:dyDescent="0.25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  <c r="BC344" s="10"/>
      <c r="BD344" s="10"/>
      <c r="BE344" s="10"/>
      <c r="BF344" s="10"/>
      <c r="BG344" s="10"/>
      <c r="BH344" s="10"/>
      <c r="BI344" s="10"/>
      <c r="BJ344" s="10"/>
      <c r="BK344" s="10"/>
      <c r="BL344" s="10"/>
      <c r="BM344" s="10"/>
      <c r="BN344" s="10"/>
      <c r="BO344" s="10"/>
      <c r="BP344" s="10"/>
      <c r="BQ344" s="10"/>
      <c r="BR344" s="10"/>
      <c r="BS344" s="10"/>
    </row>
    <row r="345" spans="1:71" x14ac:dyDescent="0.25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10"/>
      <c r="BD345" s="10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</row>
    <row r="346" spans="1:71" x14ac:dyDescent="0.25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10"/>
      <c r="BD346" s="10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</row>
    <row r="347" spans="1:71" x14ac:dyDescent="0.25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  <c r="BC347" s="10"/>
      <c r="BD347" s="10"/>
      <c r="BE347" s="10"/>
      <c r="BF347" s="10"/>
      <c r="BG347" s="10"/>
      <c r="BH347" s="10"/>
      <c r="BI347" s="10"/>
      <c r="BJ347" s="10"/>
      <c r="BK347" s="10"/>
      <c r="BL347" s="10"/>
      <c r="BM347" s="10"/>
      <c r="BN347" s="10"/>
      <c r="BO347" s="10"/>
      <c r="BP347" s="10"/>
      <c r="BQ347" s="10"/>
      <c r="BR347" s="10"/>
      <c r="BS347" s="10"/>
    </row>
    <row r="348" spans="1:71" x14ac:dyDescent="0.25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  <c r="BC348" s="10"/>
      <c r="BD348" s="10"/>
      <c r="BE348" s="10"/>
      <c r="BF348" s="10"/>
      <c r="BG348" s="10"/>
      <c r="BH348" s="10"/>
      <c r="BI348" s="10"/>
      <c r="BJ348" s="10"/>
      <c r="BK348" s="10"/>
      <c r="BL348" s="10"/>
      <c r="BM348" s="10"/>
      <c r="BN348" s="10"/>
      <c r="BO348" s="10"/>
      <c r="BP348" s="10"/>
      <c r="BQ348" s="10"/>
      <c r="BR348" s="10"/>
      <c r="BS348" s="10"/>
    </row>
    <row r="349" spans="1:71" x14ac:dyDescent="0.25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  <c r="BC349" s="10"/>
      <c r="BD349" s="10"/>
      <c r="BE349" s="10"/>
      <c r="BF349" s="10"/>
      <c r="BG349" s="10"/>
      <c r="BH349" s="10"/>
      <c r="BI349" s="10"/>
      <c r="BJ349" s="10"/>
      <c r="BK349" s="10"/>
      <c r="BL349" s="10"/>
      <c r="BM349" s="10"/>
      <c r="BN349" s="10"/>
      <c r="BO349" s="10"/>
      <c r="BP349" s="10"/>
      <c r="BQ349" s="10"/>
      <c r="BR349" s="10"/>
      <c r="BS349" s="10"/>
    </row>
    <row r="350" spans="1:71" x14ac:dyDescent="0.25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  <c r="BC350" s="10"/>
      <c r="BD350" s="10"/>
      <c r="BE350" s="10"/>
      <c r="BF350" s="10"/>
      <c r="BG350" s="10"/>
      <c r="BH350" s="10"/>
      <c r="BI350" s="10"/>
      <c r="BJ350" s="10"/>
      <c r="BK350" s="10"/>
      <c r="BL350" s="10"/>
      <c r="BM350" s="10"/>
      <c r="BN350" s="10"/>
      <c r="BO350" s="10"/>
      <c r="BP350" s="10"/>
      <c r="BQ350" s="10"/>
      <c r="BR350" s="10"/>
      <c r="BS350" s="10"/>
    </row>
    <row r="351" spans="1:71" x14ac:dyDescent="0.25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  <c r="BC351" s="10"/>
      <c r="BD351" s="10"/>
      <c r="BE351" s="10"/>
      <c r="BF351" s="10"/>
      <c r="BG351" s="10"/>
      <c r="BH351" s="10"/>
      <c r="BI351" s="10"/>
      <c r="BJ351" s="10"/>
      <c r="BK351" s="10"/>
      <c r="BL351" s="10"/>
      <c r="BM351" s="10"/>
      <c r="BN351" s="10"/>
      <c r="BO351" s="10"/>
      <c r="BP351" s="10"/>
      <c r="BQ351" s="10"/>
      <c r="BR351" s="10"/>
      <c r="BS351" s="10"/>
    </row>
    <row r="352" spans="1:71" x14ac:dyDescent="0.25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  <c r="BC352" s="10"/>
      <c r="BD352" s="10"/>
      <c r="BE352" s="10"/>
      <c r="BF352" s="10"/>
      <c r="BG352" s="10"/>
      <c r="BH352" s="10"/>
      <c r="BI352" s="10"/>
      <c r="BJ352" s="10"/>
      <c r="BK352" s="10"/>
      <c r="BL352" s="10"/>
      <c r="BM352" s="10"/>
      <c r="BN352" s="10"/>
      <c r="BO352" s="10"/>
      <c r="BP352" s="10"/>
      <c r="BQ352" s="10"/>
      <c r="BR352" s="10"/>
      <c r="BS352" s="10"/>
    </row>
    <row r="353" spans="1:71" x14ac:dyDescent="0.25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  <c r="BC353" s="10"/>
      <c r="BD353" s="10"/>
      <c r="BE353" s="10"/>
      <c r="BF353" s="10"/>
      <c r="BG353" s="10"/>
      <c r="BH353" s="10"/>
      <c r="BI353" s="10"/>
      <c r="BJ353" s="10"/>
      <c r="BK353" s="10"/>
      <c r="BL353" s="10"/>
      <c r="BM353" s="10"/>
      <c r="BN353" s="10"/>
      <c r="BO353" s="10"/>
      <c r="BP353" s="10"/>
      <c r="BQ353" s="10"/>
      <c r="BR353" s="10"/>
      <c r="BS353" s="10"/>
    </row>
    <row r="354" spans="1:71" x14ac:dyDescent="0.25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  <c r="BC354" s="10"/>
      <c r="BD354" s="10"/>
      <c r="BE354" s="10"/>
      <c r="BF354" s="10"/>
      <c r="BG354" s="10"/>
      <c r="BH354" s="10"/>
      <c r="BI354" s="10"/>
      <c r="BJ354" s="10"/>
      <c r="BK354" s="10"/>
      <c r="BL354" s="10"/>
      <c r="BM354" s="10"/>
      <c r="BN354" s="10"/>
      <c r="BO354" s="10"/>
      <c r="BP354" s="10"/>
      <c r="BQ354" s="10"/>
      <c r="BR354" s="10"/>
      <c r="BS354" s="10"/>
    </row>
    <row r="355" spans="1:71" x14ac:dyDescent="0.25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  <c r="BC355" s="10"/>
      <c r="BD355" s="10"/>
      <c r="BE355" s="10"/>
      <c r="BF355" s="10"/>
      <c r="BG355" s="10"/>
      <c r="BH355" s="10"/>
      <c r="BI355" s="10"/>
      <c r="BJ355" s="10"/>
      <c r="BK355" s="10"/>
      <c r="BL355" s="10"/>
      <c r="BM355" s="10"/>
      <c r="BN355" s="10"/>
      <c r="BO355" s="10"/>
      <c r="BP355" s="10"/>
      <c r="BQ355" s="10"/>
      <c r="BR355" s="10"/>
      <c r="BS355" s="10"/>
    </row>
    <row r="356" spans="1:71" x14ac:dyDescent="0.25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  <c r="BC356" s="10"/>
      <c r="BD356" s="10"/>
      <c r="BE356" s="10"/>
      <c r="BF356" s="10"/>
      <c r="BG356" s="10"/>
      <c r="BH356" s="10"/>
      <c r="BI356" s="10"/>
      <c r="BJ356" s="10"/>
      <c r="BK356" s="10"/>
      <c r="BL356" s="10"/>
      <c r="BM356" s="10"/>
      <c r="BN356" s="10"/>
      <c r="BO356" s="10"/>
      <c r="BP356" s="10"/>
      <c r="BQ356" s="10"/>
      <c r="BR356" s="10"/>
      <c r="BS356" s="10"/>
    </row>
    <row r="357" spans="1:71" x14ac:dyDescent="0.25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  <c r="BC357" s="10"/>
      <c r="BD357" s="10"/>
      <c r="BE357" s="10"/>
      <c r="BF357" s="10"/>
      <c r="BG357" s="10"/>
      <c r="BH357" s="10"/>
      <c r="BI357" s="10"/>
      <c r="BJ357" s="10"/>
      <c r="BK357" s="10"/>
      <c r="BL357" s="10"/>
      <c r="BM357" s="10"/>
      <c r="BN357" s="10"/>
      <c r="BO357" s="10"/>
      <c r="BP357" s="10"/>
      <c r="BQ357" s="10"/>
      <c r="BR357" s="10"/>
      <c r="BS357" s="10"/>
    </row>
    <row r="358" spans="1:71" x14ac:dyDescent="0.25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  <c r="BC358" s="10"/>
      <c r="BD358" s="10"/>
      <c r="BE358" s="10"/>
      <c r="BF358" s="10"/>
      <c r="BG358" s="10"/>
      <c r="BH358" s="10"/>
      <c r="BI358" s="10"/>
      <c r="BJ358" s="10"/>
      <c r="BK358" s="10"/>
      <c r="BL358" s="10"/>
      <c r="BM358" s="10"/>
      <c r="BN358" s="10"/>
      <c r="BO358" s="10"/>
      <c r="BP358" s="10"/>
      <c r="BQ358" s="10"/>
      <c r="BR358" s="10"/>
      <c r="BS358" s="10"/>
    </row>
    <row r="359" spans="1:71" x14ac:dyDescent="0.25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10"/>
      <c r="BD359" s="10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</row>
    <row r="360" spans="1:71" x14ac:dyDescent="0.25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10"/>
      <c r="BD360" s="10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</row>
    <row r="361" spans="1:71" x14ac:dyDescent="0.25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  <c r="BC361" s="10"/>
      <c r="BD361" s="10"/>
      <c r="BE361" s="10"/>
      <c r="BF361" s="10"/>
      <c r="BG361" s="10"/>
      <c r="BH361" s="10"/>
      <c r="BI361" s="10"/>
      <c r="BJ361" s="10"/>
      <c r="BK361" s="10"/>
      <c r="BL361" s="10"/>
      <c r="BM361" s="10"/>
      <c r="BN361" s="10"/>
      <c r="BO361" s="10"/>
      <c r="BP361" s="10"/>
      <c r="BQ361" s="10"/>
      <c r="BR361" s="10"/>
      <c r="BS361" s="10"/>
    </row>
    <row r="362" spans="1:71" x14ac:dyDescent="0.25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  <c r="BC362" s="10"/>
      <c r="BD362" s="10"/>
      <c r="BE362" s="10"/>
      <c r="BF362" s="10"/>
      <c r="BG362" s="10"/>
      <c r="BH362" s="10"/>
      <c r="BI362" s="10"/>
      <c r="BJ362" s="10"/>
      <c r="BK362" s="10"/>
      <c r="BL362" s="10"/>
      <c r="BM362" s="10"/>
      <c r="BN362" s="10"/>
      <c r="BO362" s="10"/>
      <c r="BP362" s="10"/>
      <c r="BQ362" s="10"/>
      <c r="BR362" s="10"/>
      <c r="BS362" s="10"/>
    </row>
    <row r="363" spans="1:71" x14ac:dyDescent="0.25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  <c r="BC363" s="10"/>
      <c r="BD363" s="10"/>
      <c r="BE363" s="10"/>
      <c r="BF363" s="10"/>
      <c r="BG363" s="10"/>
      <c r="BH363" s="10"/>
      <c r="BI363" s="10"/>
      <c r="BJ363" s="10"/>
      <c r="BK363" s="10"/>
      <c r="BL363" s="10"/>
      <c r="BM363" s="10"/>
      <c r="BN363" s="10"/>
      <c r="BO363" s="10"/>
      <c r="BP363" s="10"/>
      <c r="BQ363" s="10"/>
      <c r="BR363" s="10"/>
      <c r="BS363" s="10"/>
    </row>
    <row r="364" spans="1:71" x14ac:dyDescent="0.25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  <c r="BC364" s="10"/>
      <c r="BD364" s="10"/>
      <c r="BE364" s="10"/>
      <c r="BF364" s="10"/>
      <c r="BG364" s="10"/>
      <c r="BH364" s="10"/>
      <c r="BI364" s="10"/>
      <c r="BJ364" s="10"/>
      <c r="BK364" s="10"/>
      <c r="BL364" s="10"/>
      <c r="BM364" s="10"/>
      <c r="BN364" s="10"/>
      <c r="BO364" s="10"/>
      <c r="BP364" s="10"/>
      <c r="BQ364" s="10"/>
      <c r="BR364" s="10"/>
      <c r="BS364" s="10"/>
    </row>
    <row r="365" spans="1:71" x14ac:dyDescent="0.25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  <c r="BC365" s="10"/>
      <c r="BD365" s="10"/>
      <c r="BE365" s="10"/>
      <c r="BF365" s="10"/>
      <c r="BG365" s="10"/>
      <c r="BH365" s="10"/>
      <c r="BI365" s="10"/>
      <c r="BJ365" s="10"/>
      <c r="BK365" s="10"/>
      <c r="BL365" s="10"/>
      <c r="BM365" s="10"/>
      <c r="BN365" s="10"/>
      <c r="BO365" s="10"/>
      <c r="BP365" s="10"/>
      <c r="BQ365" s="10"/>
      <c r="BR365" s="10"/>
      <c r="BS365" s="10"/>
    </row>
    <row r="366" spans="1:71" x14ac:dyDescent="0.25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  <c r="BC366" s="10"/>
      <c r="BD366" s="10"/>
      <c r="BE366" s="10"/>
      <c r="BF366" s="10"/>
      <c r="BG366" s="10"/>
      <c r="BH366" s="10"/>
      <c r="BI366" s="10"/>
      <c r="BJ366" s="10"/>
      <c r="BK366" s="10"/>
      <c r="BL366" s="10"/>
      <c r="BM366" s="10"/>
      <c r="BN366" s="10"/>
      <c r="BO366" s="10"/>
      <c r="BP366" s="10"/>
      <c r="BQ366" s="10"/>
      <c r="BR366" s="10"/>
      <c r="BS366" s="10"/>
    </row>
    <row r="367" spans="1:71" x14ac:dyDescent="0.25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  <c r="BC367" s="10"/>
      <c r="BD367" s="10"/>
      <c r="BE367" s="10"/>
      <c r="BF367" s="10"/>
      <c r="BG367" s="10"/>
      <c r="BH367" s="10"/>
      <c r="BI367" s="10"/>
      <c r="BJ367" s="10"/>
      <c r="BK367" s="10"/>
      <c r="BL367" s="10"/>
      <c r="BM367" s="10"/>
      <c r="BN367" s="10"/>
      <c r="BO367" s="10"/>
      <c r="BP367" s="10"/>
      <c r="BQ367" s="10"/>
      <c r="BR367" s="10"/>
      <c r="BS367" s="10"/>
    </row>
    <row r="368" spans="1:71" x14ac:dyDescent="0.25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  <c r="BC368" s="10"/>
      <c r="BD368" s="10"/>
      <c r="BE368" s="10"/>
      <c r="BF368" s="10"/>
      <c r="BG368" s="10"/>
      <c r="BH368" s="10"/>
      <c r="BI368" s="10"/>
      <c r="BJ368" s="10"/>
      <c r="BK368" s="10"/>
      <c r="BL368" s="10"/>
      <c r="BM368" s="10"/>
      <c r="BN368" s="10"/>
      <c r="BO368" s="10"/>
      <c r="BP368" s="10"/>
      <c r="BQ368" s="10"/>
      <c r="BR368" s="10"/>
      <c r="BS368" s="10"/>
    </row>
    <row r="369" spans="1:71" x14ac:dyDescent="0.25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  <c r="BC369" s="10"/>
      <c r="BD369" s="10"/>
      <c r="BE369" s="10"/>
      <c r="BF369" s="10"/>
      <c r="BG369" s="10"/>
      <c r="BH369" s="10"/>
      <c r="BI369" s="10"/>
      <c r="BJ369" s="10"/>
      <c r="BK369" s="10"/>
      <c r="BL369" s="10"/>
      <c r="BM369" s="10"/>
      <c r="BN369" s="10"/>
      <c r="BO369" s="10"/>
      <c r="BP369" s="10"/>
      <c r="BQ369" s="10"/>
      <c r="BR369" s="10"/>
      <c r="BS369" s="10"/>
    </row>
    <row r="370" spans="1:71" x14ac:dyDescent="0.25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  <c r="BC370" s="10"/>
      <c r="BD370" s="10"/>
      <c r="BE370" s="10"/>
      <c r="BF370" s="10"/>
      <c r="BG370" s="10"/>
      <c r="BH370" s="10"/>
      <c r="BI370" s="10"/>
      <c r="BJ370" s="10"/>
      <c r="BK370" s="10"/>
      <c r="BL370" s="10"/>
      <c r="BM370" s="10"/>
      <c r="BN370" s="10"/>
      <c r="BO370" s="10"/>
      <c r="BP370" s="10"/>
      <c r="BQ370" s="10"/>
      <c r="BR370" s="10"/>
      <c r="BS370" s="10"/>
    </row>
    <row r="371" spans="1:71" x14ac:dyDescent="0.25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  <c r="BC371" s="10"/>
      <c r="BD371" s="10"/>
      <c r="BE371" s="10"/>
      <c r="BF371" s="10"/>
      <c r="BG371" s="10"/>
      <c r="BH371" s="10"/>
      <c r="BI371" s="10"/>
      <c r="BJ371" s="10"/>
      <c r="BK371" s="10"/>
      <c r="BL371" s="10"/>
      <c r="BM371" s="10"/>
      <c r="BN371" s="10"/>
      <c r="BO371" s="10"/>
      <c r="BP371" s="10"/>
      <c r="BQ371" s="10"/>
      <c r="BR371" s="10"/>
      <c r="BS371" s="10"/>
    </row>
    <row r="372" spans="1:71" x14ac:dyDescent="0.25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  <c r="BC372" s="10"/>
      <c r="BD372" s="10"/>
      <c r="BE372" s="10"/>
      <c r="BF372" s="10"/>
      <c r="BG372" s="10"/>
      <c r="BH372" s="10"/>
      <c r="BI372" s="10"/>
      <c r="BJ372" s="10"/>
      <c r="BK372" s="10"/>
      <c r="BL372" s="10"/>
      <c r="BM372" s="10"/>
      <c r="BN372" s="10"/>
      <c r="BO372" s="10"/>
      <c r="BP372" s="10"/>
      <c r="BQ372" s="10"/>
      <c r="BR372" s="10"/>
      <c r="BS372" s="10"/>
    </row>
    <row r="373" spans="1:71" x14ac:dyDescent="0.25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  <c r="BC373" s="10"/>
      <c r="BD373" s="10"/>
      <c r="BE373" s="10"/>
      <c r="BF373" s="10"/>
      <c r="BG373" s="10"/>
      <c r="BH373" s="10"/>
      <c r="BI373" s="10"/>
      <c r="BJ373" s="10"/>
      <c r="BK373" s="10"/>
      <c r="BL373" s="10"/>
      <c r="BM373" s="10"/>
      <c r="BN373" s="10"/>
      <c r="BO373" s="10"/>
      <c r="BP373" s="10"/>
      <c r="BQ373" s="10"/>
      <c r="BR373" s="10"/>
      <c r="BS373" s="10"/>
    </row>
    <row r="374" spans="1:71" x14ac:dyDescent="0.25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  <c r="BC374" s="10"/>
      <c r="BD374" s="10"/>
      <c r="BE374" s="10"/>
      <c r="BF374" s="10"/>
      <c r="BG374" s="10"/>
      <c r="BH374" s="10"/>
      <c r="BI374" s="10"/>
      <c r="BJ374" s="10"/>
      <c r="BK374" s="10"/>
      <c r="BL374" s="10"/>
      <c r="BM374" s="10"/>
      <c r="BN374" s="10"/>
      <c r="BO374" s="10"/>
      <c r="BP374" s="10"/>
      <c r="BQ374" s="10"/>
      <c r="BR374" s="10"/>
      <c r="BS374" s="10"/>
    </row>
    <row r="375" spans="1:71" x14ac:dyDescent="0.25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  <c r="BC375" s="10"/>
      <c r="BD375" s="10"/>
      <c r="BE375" s="10"/>
      <c r="BF375" s="10"/>
      <c r="BG375" s="10"/>
      <c r="BH375" s="10"/>
      <c r="BI375" s="10"/>
      <c r="BJ375" s="10"/>
      <c r="BK375" s="10"/>
      <c r="BL375" s="10"/>
      <c r="BM375" s="10"/>
      <c r="BN375" s="10"/>
      <c r="BO375" s="10"/>
      <c r="BP375" s="10"/>
      <c r="BQ375" s="10"/>
      <c r="BR375" s="10"/>
      <c r="BS375" s="10"/>
    </row>
    <row r="376" spans="1:71" x14ac:dyDescent="0.25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  <c r="BC376" s="10"/>
      <c r="BD376" s="10"/>
      <c r="BE376" s="10"/>
      <c r="BF376" s="10"/>
      <c r="BG376" s="10"/>
      <c r="BH376" s="10"/>
      <c r="BI376" s="10"/>
      <c r="BJ376" s="10"/>
      <c r="BK376" s="10"/>
      <c r="BL376" s="10"/>
      <c r="BM376" s="10"/>
      <c r="BN376" s="10"/>
      <c r="BO376" s="10"/>
      <c r="BP376" s="10"/>
      <c r="BQ376" s="10"/>
      <c r="BR376" s="10"/>
      <c r="BS376" s="10"/>
    </row>
    <row r="377" spans="1:71" x14ac:dyDescent="0.25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  <c r="BC377" s="10"/>
      <c r="BD377" s="10"/>
      <c r="BE377" s="10"/>
      <c r="BF377" s="10"/>
      <c r="BG377" s="10"/>
      <c r="BH377" s="10"/>
      <c r="BI377" s="10"/>
      <c r="BJ377" s="10"/>
      <c r="BK377" s="10"/>
      <c r="BL377" s="10"/>
      <c r="BM377" s="10"/>
      <c r="BN377" s="10"/>
      <c r="BO377" s="10"/>
      <c r="BP377" s="10"/>
      <c r="BQ377" s="10"/>
      <c r="BR377" s="10"/>
      <c r="BS377" s="10"/>
    </row>
    <row r="378" spans="1:71" x14ac:dyDescent="0.25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  <c r="BC378" s="10"/>
      <c r="BD378" s="10"/>
      <c r="BE378" s="10"/>
      <c r="BF378" s="10"/>
      <c r="BG378" s="10"/>
      <c r="BH378" s="10"/>
      <c r="BI378" s="10"/>
      <c r="BJ378" s="10"/>
      <c r="BK378" s="10"/>
      <c r="BL378" s="10"/>
      <c r="BM378" s="10"/>
      <c r="BN378" s="10"/>
      <c r="BO378" s="10"/>
      <c r="BP378" s="10"/>
      <c r="BQ378" s="10"/>
      <c r="BR378" s="10"/>
      <c r="BS378" s="10"/>
    </row>
    <row r="379" spans="1:71" x14ac:dyDescent="0.25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  <c r="BC379" s="10"/>
      <c r="BD379" s="10"/>
      <c r="BE379" s="10"/>
      <c r="BF379" s="10"/>
      <c r="BG379" s="10"/>
      <c r="BH379" s="10"/>
      <c r="BI379" s="10"/>
      <c r="BJ379" s="10"/>
      <c r="BK379" s="10"/>
      <c r="BL379" s="10"/>
      <c r="BM379" s="10"/>
      <c r="BN379" s="10"/>
      <c r="BO379" s="10"/>
      <c r="BP379" s="10"/>
      <c r="BQ379" s="10"/>
      <c r="BR379" s="10"/>
      <c r="BS379" s="10"/>
    </row>
    <row r="380" spans="1:71" x14ac:dyDescent="0.25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  <c r="BC380" s="10"/>
      <c r="BD380" s="10"/>
      <c r="BE380" s="10"/>
      <c r="BF380" s="10"/>
      <c r="BG380" s="10"/>
      <c r="BH380" s="10"/>
      <c r="BI380" s="10"/>
      <c r="BJ380" s="10"/>
      <c r="BK380" s="10"/>
      <c r="BL380" s="10"/>
      <c r="BM380" s="10"/>
      <c r="BN380" s="10"/>
      <c r="BO380" s="10"/>
      <c r="BP380" s="10"/>
      <c r="BQ380" s="10"/>
      <c r="BR380" s="10"/>
      <c r="BS380" s="10"/>
    </row>
    <row r="381" spans="1:71" x14ac:dyDescent="0.25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  <c r="BC381" s="10"/>
      <c r="BD381" s="10"/>
      <c r="BE381" s="10"/>
      <c r="BF381" s="10"/>
      <c r="BG381" s="10"/>
      <c r="BH381" s="10"/>
      <c r="BI381" s="10"/>
      <c r="BJ381" s="10"/>
      <c r="BK381" s="10"/>
      <c r="BL381" s="10"/>
      <c r="BM381" s="10"/>
      <c r="BN381" s="10"/>
      <c r="BO381" s="10"/>
      <c r="BP381" s="10"/>
      <c r="BQ381" s="10"/>
      <c r="BR381" s="10"/>
      <c r="BS381" s="10"/>
    </row>
    <row r="382" spans="1:71" x14ac:dyDescent="0.25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  <c r="BC382" s="10"/>
      <c r="BD382" s="10"/>
      <c r="BE382" s="10"/>
      <c r="BF382" s="10"/>
      <c r="BG382" s="10"/>
      <c r="BH382" s="10"/>
      <c r="BI382" s="10"/>
      <c r="BJ382" s="10"/>
      <c r="BK382" s="10"/>
      <c r="BL382" s="10"/>
      <c r="BM382" s="10"/>
      <c r="BN382" s="10"/>
      <c r="BO382" s="10"/>
      <c r="BP382" s="10"/>
      <c r="BQ382" s="10"/>
      <c r="BR382" s="10"/>
      <c r="BS382" s="10"/>
    </row>
    <row r="383" spans="1:71" x14ac:dyDescent="0.25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  <c r="BC383" s="10"/>
      <c r="BD383" s="10"/>
      <c r="BE383" s="10"/>
      <c r="BF383" s="10"/>
      <c r="BG383" s="10"/>
      <c r="BH383" s="10"/>
      <c r="BI383" s="10"/>
      <c r="BJ383" s="10"/>
      <c r="BK383" s="10"/>
      <c r="BL383" s="10"/>
      <c r="BM383" s="10"/>
      <c r="BN383" s="10"/>
      <c r="BO383" s="10"/>
      <c r="BP383" s="10"/>
      <c r="BQ383" s="10"/>
      <c r="BR383" s="10"/>
      <c r="BS383" s="10"/>
    </row>
    <row r="384" spans="1:71" x14ac:dyDescent="0.25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  <c r="BC384" s="10"/>
      <c r="BD384" s="10"/>
      <c r="BE384" s="10"/>
      <c r="BF384" s="10"/>
      <c r="BG384" s="10"/>
      <c r="BH384" s="10"/>
      <c r="BI384" s="10"/>
      <c r="BJ384" s="10"/>
      <c r="BK384" s="10"/>
      <c r="BL384" s="10"/>
      <c r="BM384" s="10"/>
      <c r="BN384" s="10"/>
      <c r="BO384" s="10"/>
      <c r="BP384" s="10"/>
      <c r="BQ384" s="10"/>
      <c r="BR384" s="10"/>
      <c r="BS384" s="10"/>
    </row>
    <row r="385" spans="1:71" x14ac:dyDescent="0.25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10"/>
      <c r="BD385" s="10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</row>
    <row r="386" spans="1:71" x14ac:dyDescent="0.25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10"/>
      <c r="BD386" s="10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</row>
    <row r="387" spans="1:71" x14ac:dyDescent="0.25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  <c r="BC387" s="10"/>
      <c r="BD387" s="10"/>
      <c r="BE387" s="10"/>
      <c r="BF387" s="10"/>
      <c r="BG387" s="10"/>
      <c r="BH387" s="10"/>
      <c r="BI387" s="10"/>
      <c r="BJ387" s="10"/>
      <c r="BK387" s="10"/>
      <c r="BL387" s="10"/>
      <c r="BM387" s="10"/>
      <c r="BN387" s="10"/>
      <c r="BO387" s="10"/>
      <c r="BP387" s="10"/>
      <c r="BQ387" s="10"/>
      <c r="BR387" s="10"/>
      <c r="BS387" s="10"/>
    </row>
    <row r="388" spans="1:71" x14ac:dyDescent="0.25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  <c r="BC388" s="10"/>
      <c r="BD388" s="10"/>
      <c r="BE388" s="10"/>
      <c r="BF388" s="10"/>
      <c r="BG388" s="10"/>
      <c r="BH388" s="10"/>
      <c r="BI388" s="10"/>
      <c r="BJ388" s="10"/>
      <c r="BK388" s="10"/>
      <c r="BL388" s="10"/>
      <c r="BM388" s="10"/>
      <c r="BN388" s="10"/>
      <c r="BO388" s="10"/>
      <c r="BP388" s="10"/>
      <c r="BQ388" s="10"/>
      <c r="BR388" s="10"/>
      <c r="BS388" s="10"/>
    </row>
    <row r="389" spans="1:71" x14ac:dyDescent="0.25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  <c r="BC389" s="10"/>
      <c r="BD389" s="10"/>
      <c r="BE389" s="10"/>
      <c r="BF389" s="10"/>
      <c r="BG389" s="10"/>
      <c r="BH389" s="10"/>
      <c r="BI389" s="10"/>
      <c r="BJ389" s="10"/>
      <c r="BK389" s="10"/>
      <c r="BL389" s="10"/>
      <c r="BM389" s="10"/>
      <c r="BN389" s="10"/>
      <c r="BO389" s="10"/>
      <c r="BP389" s="10"/>
      <c r="BQ389" s="10"/>
      <c r="BR389" s="10"/>
      <c r="BS389" s="10"/>
    </row>
    <row r="390" spans="1:71" x14ac:dyDescent="0.25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  <c r="BC390" s="10"/>
      <c r="BD390" s="10"/>
      <c r="BE390" s="10"/>
      <c r="BF390" s="10"/>
      <c r="BG390" s="10"/>
      <c r="BH390" s="10"/>
      <c r="BI390" s="10"/>
      <c r="BJ390" s="10"/>
      <c r="BK390" s="10"/>
      <c r="BL390" s="10"/>
      <c r="BM390" s="10"/>
      <c r="BN390" s="10"/>
      <c r="BO390" s="10"/>
      <c r="BP390" s="10"/>
      <c r="BQ390" s="10"/>
      <c r="BR390" s="10"/>
      <c r="BS390" s="10"/>
    </row>
    <row r="391" spans="1:71" x14ac:dyDescent="0.25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  <c r="BC391" s="10"/>
      <c r="BD391" s="10"/>
      <c r="BE391" s="10"/>
      <c r="BF391" s="10"/>
      <c r="BG391" s="10"/>
      <c r="BH391" s="10"/>
      <c r="BI391" s="10"/>
      <c r="BJ391" s="10"/>
      <c r="BK391" s="10"/>
      <c r="BL391" s="10"/>
      <c r="BM391" s="10"/>
      <c r="BN391" s="10"/>
      <c r="BO391" s="10"/>
      <c r="BP391" s="10"/>
      <c r="BQ391" s="10"/>
      <c r="BR391" s="10"/>
      <c r="BS391" s="10"/>
    </row>
    <row r="392" spans="1:71" x14ac:dyDescent="0.25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  <c r="BC392" s="10"/>
      <c r="BD392" s="10"/>
      <c r="BE392" s="10"/>
      <c r="BF392" s="10"/>
      <c r="BG392" s="10"/>
      <c r="BH392" s="10"/>
      <c r="BI392" s="10"/>
      <c r="BJ392" s="10"/>
      <c r="BK392" s="10"/>
      <c r="BL392" s="10"/>
      <c r="BM392" s="10"/>
      <c r="BN392" s="10"/>
      <c r="BO392" s="10"/>
      <c r="BP392" s="10"/>
      <c r="BQ392" s="10"/>
      <c r="BR392" s="10"/>
      <c r="BS392" s="10"/>
    </row>
    <row r="393" spans="1:71" x14ac:dyDescent="0.25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  <c r="BC393" s="10"/>
      <c r="BD393" s="10"/>
      <c r="BE393" s="10"/>
      <c r="BF393" s="10"/>
      <c r="BG393" s="10"/>
      <c r="BH393" s="10"/>
      <c r="BI393" s="10"/>
      <c r="BJ393" s="10"/>
      <c r="BK393" s="10"/>
      <c r="BL393" s="10"/>
      <c r="BM393" s="10"/>
      <c r="BN393" s="10"/>
      <c r="BO393" s="10"/>
      <c r="BP393" s="10"/>
      <c r="BQ393" s="10"/>
      <c r="BR393" s="10"/>
      <c r="BS393" s="10"/>
    </row>
    <row r="394" spans="1:71" x14ac:dyDescent="0.25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  <c r="BC394" s="10"/>
      <c r="BD394" s="10"/>
      <c r="BE394" s="10"/>
      <c r="BF394" s="10"/>
      <c r="BG394" s="10"/>
      <c r="BH394" s="10"/>
      <c r="BI394" s="10"/>
      <c r="BJ394" s="10"/>
      <c r="BK394" s="10"/>
      <c r="BL394" s="10"/>
      <c r="BM394" s="10"/>
      <c r="BN394" s="10"/>
      <c r="BO394" s="10"/>
      <c r="BP394" s="10"/>
      <c r="BQ394" s="10"/>
      <c r="BR394" s="10"/>
      <c r="BS394" s="10"/>
    </row>
    <row r="395" spans="1:71" x14ac:dyDescent="0.25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  <c r="BC395" s="10"/>
      <c r="BD395" s="10"/>
      <c r="BE395" s="10"/>
      <c r="BF395" s="10"/>
      <c r="BG395" s="10"/>
      <c r="BH395" s="10"/>
      <c r="BI395" s="10"/>
      <c r="BJ395" s="10"/>
      <c r="BK395" s="10"/>
      <c r="BL395" s="10"/>
      <c r="BM395" s="10"/>
      <c r="BN395" s="10"/>
      <c r="BO395" s="10"/>
      <c r="BP395" s="10"/>
      <c r="BQ395" s="10"/>
      <c r="BR395" s="10"/>
      <c r="BS395" s="10"/>
    </row>
    <row r="396" spans="1:71" x14ac:dyDescent="0.25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  <c r="BC396" s="10"/>
      <c r="BD396" s="10"/>
      <c r="BE396" s="10"/>
      <c r="BF396" s="10"/>
      <c r="BG396" s="10"/>
      <c r="BH396" s="10"/>
      <c r="BI396" s="10"/>
      <c r="BJ396" s="10"/>
      <c r="BK396" s="10"/>
      <c r="BL396" s="10"/>
      <c r="BM396" s="10"/>
      <c r="BN396" s="10"/>
      <c r="BO396" s="10"/>
      <c r="BP396" s="10"/>
      <c r="BQ396" s="10"/>
      <c r="BR396" s="10"/>
      <c r="BS396" s="10"/>
    </row>
    <row r="397" spans="1:71" x14ac:dyDescent="0.25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  <c r="BC397" s="10"/>
      <c r="BD397" s="10"/>
      <c r="BE397" s="10"/>
      <c r="BF397" s="10"/>
      <c r="BG397" s="10"/>
      <c r="BH397" s="10"/>
      <c r="BI397" s="10"/>
      <c r="BJ397" s="10"/>
      <c r="BK397" s="10"/>
      <c r="BL397" s="10"/>
      <c r="BM397" s="10"/>
      <c r="BN397" s="10"/>
      <c r="BO397" s="10"/>
      <c r="BP397" s="10"/>
      <c r="BQ397" s="10"/>
      <c r="BR397" s="10"/>
      <c r="BS397" s="10"/>
    </row>
    <row r="398" spans="1:71" x14ac:dyDescent="0.25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  <c r="BC398" s="10"/>
      <c r="BD398" s="10"/>
      <c r="BE398" s="10"/>
      <c r="BF398" s="10"/>
      <c r="BG398" s="10"/>
      <c r="BH398" s="10"/>
      <c r="BI398" s="10"/>
      <c r="BJ398" s="10"/>
      <c r="BK398" s="10"/>
      <c r="BL398" s="10"/>
      <c r="BM398" s="10"/>
      <c r="BN398" s="10"/>
      <c r="BO398" s="10"/>
      <c r="BP398" s="10"/>
      <c r="BQ398" s="10"/>
      <c r="BR398" s="10"/>
      <c r="BS398" s="10"/>
    </row>
    <row r="399" spans="1:71" x14ac:dyDescent="0.25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  <c r="BC399" s="10"/>
      <c r="BD399" s="10"/>
      <c r="BE399" s="10"/>
      <c r="BF399" s="10"/>
      <c r="BG399" s="10"/>
      <c r="BH399" s="10"/>
      <c r="BI399" s="10"/>
      <c r="BJ399" s="10"/>
      <c r="BK399" s="10"/>
      <c r="BL399" s="10"/>
      <c r="BM399" s="10"/>
      <c r="BN399" s="10"/>
      <c r="BO399" s="10"/>
      <c r="BP399" s="10"/>
      <c r="BQ399" s="10"/>
      <c r="BR399" s="10"/>
      <c r="BS399" s="10"/>
    </row>
    <row r="400" spans="1:71" x14ac:dyDescent="0.25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  <c r="BC400" s="10"/>
      <c r="BD400" s="10"/>
      <c r="BE400" s="10"/>
      <c r="BF400" s="10"/>
      <c r="BG400" s="10"/>
      <c r="BH400" s="10"/>
      <c r="BI400" s="10"/>
      <c r="BJ400" s="10"/>
      <c r="BK400" s="10"/>
      <c r="BL400" s="10"/>
      <c r="BM400" s="10"/>
      <c r="BN400" s="10"/>
      <c r="BO400" s="10"/>
      <c r="BP400" s="10"/>
      <c r="BQ400" s="10"/>
      <c r="BR400" s="10"/>
      <c r="BS400" s="10"/>
    </row>
    <row r="401" spans="1:71" x14ac:dyDescent="0.25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  <c r="BC401" s="10"/>
      <c r="BD401" s="10"/>
      <c r="BE401" s="10"/>
      <c r="BF401" s="10"/>
      <c r="BG401" s="10"/>
      <c r="BH401" s="10"/>
      <c r="BI401" s="10"/>
      <c r="BJ401" s="10"/>
      <c r="BK401" s="10"/>
      <c r="BL401" s="10"/>
      <c r="BM401" s="10"/>
      <c r="BN401" s="10"/>
      <c r="BO401" s="10"/>
      <c r="BP401" s="10"/>
      <c r="BQ401" s="10"/>
      <c r="BR401" s="10"/>
      <c r="BS401" s="10"/>
    </row>
    <row r="402" spans="1:71" x14ac:dyDescent="0.25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  <c r="BC402" s="10"/>
      <c r="BD402" s="10"/>
      <c r="BE402" s="10"/>
      <c r="BF402" s="10"/>
      <c r="BG402" s="10"/>
      <c r="BH402" s="10"/>
      <c r="BI402" s="10"/>
      <c r="BJ402" s="10"/>
      <c r="BK402" s="10"/>
      <c r="BL402" s="10"/>
      <c r="BM402" s="10"/>
      <c r="BN402" s="10"/>
      <c r="BO402" s="10"/>
      <c r="BP402" s="10"/>
      <c r="BQ402" s="10"/>
      <c r="BR402" s="10"/>
      <c r="BS402" s="10"/>
    </row>
    <row r="403" spans="1:71" x14ac:dyDescent="0.25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  <c r="BC403" s="10"/>
      <c r="BD403" s="10"/>
      <c r="BE403" s="10"/>
      <c r="BF403" s="10"/>
      <c r="BG403" s="10"/>
      <c r="BH403" s="10"/>
      <c r="BI403" s="10"/>
      <c r="BJ403" s="10"/>
      <c r="BK403" s="10"/>
      <c r="BL403" s="10"/>
      <c r="BM403" s="10"/>
      <c r="BN403" s="10"/>
      <c r="BO403" s="10"/>
      <c r="BP403" s="10"/>
      <c r="BQ403" s="10"/>
      <c r="BR403" s="10"/>
      <c r="BS403" s="10"/>
    </row>
    <row r="404" spans="1:71" x14ac:dyDescent="0.25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  <c r="BC404" s="10"/>
      <c r="BD404" s="10"/>
      <c r="BE404" s="10"/>
      <c r="BF404" s="10"/>
      <c r="BG404" s="10"/>
      <c r="BH404" s="10"/>
      <c r="BI404" s="10"/>
      <c r="BJ404" s="10"/>
      <c r="BK404" s="10"/>
      <c r="BL404" s="10"/>
      <c r="BM404" s="10"/>
      <c r="BN404" s="10"/>
      <c r="BO404" s="10"/>
      <c r="BP404" s="10"/>
      <c r="BQ404" s="10"/>
      <c r="BR404" s="10"/>
      <c r="BS404" s="10"/>
    </row>
    <row r="405" spans="1:71" x14ac:dyDescent="0.25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  <c r="BC405" s="10"/>
      <c r="BD405" s="10"/>
      <c r="BE405" s="10"/>
      <c r="BF405" s="10"/>
      <c r="BG405" s="10"/>
      <c r="BH405" s="10"/>
      <c r="BI405" s="10"/>
      <c r="BJ405" s="10"/>
      <c r="BK405" s="10"/>
      <c r="BL405" s="10"/>
      <c r="BM405" s="10"/>
      <c r="BN405" s="10"/>
      <c r="BO405" s="10"/>
      <c r="BP405" s="10"/>
      <c r="BQ405" s="10"/>
      <c r="BR405" s="10"/>
      <c r="BS405" s="10"/>
    </row>
    <row r="406" spans="1:71" x14ac:dyDescent="0.25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  <c r="BC406" s="10"/>
      <c r="BD406" s="10"/>
      <c r="BE406" s="10"/>
      <c r="BF406" s="10"/>
      <c r="BG406" s="10"/>
      <c r="BH406" s="10"/>
      <c r="BI406" s="10"/>
      <c r="BJ406" s="10"/>
      <c r="BK406" s="10"/>
      <c r="BL406" s="10"/>
      <c r="BM406" s="10"/>
      <c r="BN406" s="10"/>
      <c r="BO406" s="10"/>
      <c r="BP406" s="10"/>
      <c r="BQ406" s="10"/>
      <c r="BR406" s="10"/>
      <c r="BS406" s="10"/>
    </row>
    <row r="407" spans="1:71" x14ac:dyDescent="0.25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  <c r="BC407" s="10"/>
      <c r="BD407" s="10"/>
      <c r="BE407" s="10"/>
      <c r="BF407" s="10"/>
      <c r="BG407" s="10"/>
      <c r="BH407" s="10"/>
      <c r="BI407" s="10"/>
      <c r="BJ407" s="10"/>
      <c r="BK407" s="10"/>
      <c r="BL407" s="10"/>
      <c r="BM407" s="10"/>
      <c r="BN407" s="10"/>
      <c r="BO407" s="10"/>
      <c r="BP407" s="10"/>
      <c r="BQ407" s="10"/>
      <c r="BR407" s="10"/>
      <c r="BS407" s="10"/>
    </row>
    <row r="408" spans="1:71" x14ac:dyDescent="0.25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  <c r="BC408" s="10"/>
      <c r="BD408" s="10"/>
      <c r="BE408" s="10"/>
      <c r="BF408" s="10"/>
      <c r="BG408" s="10"/>
      <c r="BH408" s="10"/>
      <c r="BI408" s="10"/>
      <c r="BJ408" s="10"/>
      <c r="BK408" s="10"/>
      <c r="BL408" s="10"/>
      <c r="BM408" s="10"/>
      <c r="BN408" s="10"/>
      <c r="BO408" s="10"/>
      <c r="BP408" s="10"/>
      <c r="BQ408" s="10"/>
      <c r="BR408" s="10"/>
      <c r="BS408" s="10"/>
    </row>
    <row r="409" spans="1:71" x14ac:dyDescent="0.25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  <c r="BC409" s="10"/>
      <c r="BD409" s="10"/>
      <c r="BE409" s="10"/>
      <c r="BF409" s="10"/>
      <c r="BG409" s="10"/>
      <c r="BH409" s="10"/>
      <c r="BI409" s="10"/>
      <c r="BJ409" s="10"/>
      <c r="BK409" s="10"/>
      <c r="BL409" s="10"/>
      <c r="BM409" s="10"/>
      <c r="BN409" s="10"/>
      <c r="BO409" s="10"/>
      <c r="BP409" s="10"/>
      <c r="BQ409" s="10"/>
      <c r="BR409" s="10"/>
      <c r="BS409" s="10"/>
    </row>
    <row r="410" spans="1:71" x14ac:dyDescent="0.25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  <c r="BC410" s="10"/>
      <c r="BD410" s="10"/>
      <c r="BE410" s="10"/>
      <c r="BF410" s="10"/>
      <c r="BG410" s="10"/>
      <c r="BH410" s="10"/>
      <c r="BI410" s="10"/>
      <c r="BJ410" s="10"/>
      <c r="BK410" s="10"/>
      <c r="BL410" s="10"/>
      <c r="BM410" s="10"/>
      <c r="BN410" s="10"/>
      <c r="BO410" s="10"/>
      <c r="BP410" s="10"/>
      <c r="BQ410" s="10"/>
      <c r="BR410" s="10"/>
      <c r="BS410" s="10"/>
    </row>
    <row r="411" spans="1:71" x14ac:dyDescent="0.25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10"/>
      <c r="BD411" s="10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</row>
    <row r="412" spans="1:71" x14ac:dyDescent="0.25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10"/>
      <c r="BD412" s="10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</row>
    <row r="413" spans="1:71" x14ac:dyDescent="0.25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  <c r="BC413" s="10"/>
      <c r="BD413" s="10"/>
      <c r="BE413" s="10"/>
      <c r="BF413" s="10"/>
      <c r="BG413" s="10"/>
      <c r="BH413" s="10"/>
      <c r="BI413" s="10"/>
      <c r="BJ413" s="10"/>
      <c r="BK413" s="10"/>
      <c r="BL413" s="10"/>
      <c r="BM413" s="10"/>
      <c r="BN413" s="10"/>
      <c r="BO413" s="10"/>
      <c r="BP413" s="10"/>
      <c r="BQ413" s="10"/>
      <c r="BR413" s="10"/>
      <c r="BS413" s="10"/>
    </row>
    <row r="414" spans="1:71" x14ac:dyDescent="0.25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  <c r="BC414" s="10"/>
      <c r="BD414" s="10"/>
      <c r="BE414" s="10"/>
      <c r="BF414" s="10"/>
      <c r="BG414" s="10"/>
      <c r="BH414" s="10"/>
      <c r="BI414" s="10"/>
      <c r="BJ414" s="10"/>
      <c r="BK414" s="10"/>
      <c r="BL414" s="10"/>
      <c r="BM414" s="10"/>
      <c r="BN414" s="10"/>
      <c r="BO414" s="10"/>
      <c r="BP414" s="10"/>
      <c r="BQ414" s="10"/>
      <c r="BR414" s="10"/>
      <c r="BS414" s="10"/>
    </row>
    <row r="415" spans="1:71" x14ac:dyDescent="0.25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  <c r="BC415" s="10"/>
      <c r="BD415" s="10"/>
      <c r="BE415" s="10"/>
      <c r="BF415" s="10"/>
      <c r="BG415" s="10"/>
      <c r="BH415" s="10"/>
      <c r="BI415" s="10"/>
      <c r="BJ415" s="10"/>
      <c r="BK415" s="10"/>
      <c r="BL415" s="10"/>
      <c r="BM415" s="10"/>
      <c r="BN415" s="10"/>
      <c r="BO415" s="10"/>
      <c r="BP415" s="10"/>
      <c r="BQ415" s="10"/>
      <c r="BR415" s="10"/>
      <c r="BS415" s="10"/>
    </row>
    <row r="416" spans="1:71" x14ac:dyDescent="0.25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  <c r="BC416" s="10"/>
      <c r="BD416" s="10"/>
      <c r="BE416" s="10"/>
      <c r="BF416" s="10"/>
      <c r="BG416" s="10"/>
      <c r="BH416" s="10"/>
      <c r="BI416" s="10"/>
      <c r="BJ416" s="10"/>
      <c r="BK416" s="10"/>
      <c r="BL416" s="10"/>
      <c r="BM416" s="10"/>
      <c r="BN416" s="10"/>
      <c r="BO416" s="10"/>
      <c r="BP416" s="10"/>
      <c r="BQ416" s="10"/>
      <c r="BR416" s="10"/>
      <c r="BS416" s="10"/>
    </row>
    <row r="417" spans="1:71" x14ac:dyDescent="0.25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  <c r="BC417" s="10"/>
      <c r="BD417" s="10"/>
      <c r="BE417" s="10"/>
      <c r="BF417" s="10"/>
      <c r="BG417" s="10"/>
      <c r="BH417" s="10"/>
      <c r="BI417" s="10"/>
      <c r="BJ417" s="10"/>
      <c r="BK417" s="10"/>
      <c r="BL417" s="10"/>
      <c r="BM417" s="10"/>
      <c r="BN417" s="10"/>
      <c r="BO417" s="10"/>
      <c r="BP417" s="10"/>
      <c r="BQ417" s="10"/>
      <c r="BR417" s="10"/>
      <c r="BS417" s="10"/>
    </row>
    <row r="418" spans="1:71" x14ac:dyDescent="0.25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  <c r="BC418" s="10"/>
      <c r="BD418" s="10"/>
      <c r="BE418" s="10"/>
      <c r="BF418" s="10"/>
      <c r="BG418" s="10"/>
      <c r="BH418" s="10"/>
      <c r="BI418" s="10"/>
      <c r="BJ418" s="10"/>
      <c r="BK418" s="10"/>
      <c r="BL418" s="10"/>
      <c r="BM418" s="10"/>
      <c r="BN418" s="10"/>
      <c r="BO418" s="10"/>
      <c r="BP418" s="10"/>
      <c r="BQ418" s="10"/>
      <c r="BR418" s="10"/>
      <c r="BS418" s="10"/>
    </row>
    <row r="419" spans="1:71" x14ac:dyDescent="0.25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  <c r="BC419" s="10"/>
      <c r="BD419" s="10"/>
      <c r="BE419" s="10"/>
      <c r="BF419" s="10"/>
      <c r="BG419" s="10"/>
      <c r="BH419" s="10"/>
      <c r="BI419" s="10"/>
      <c r="BJ419" s="10"/>
      <c r="BK419" s="10"/>
      <c r="BL419" s="10"/>
      <c r="BM419" s="10"/>
      <c r="BN419" s="10"/>
      <c r="BO419" s="10"/>
      <c r="BP419" s="10"/>
      <c r="BQ419" s="10"/>
      <c r="BR419" s="10"/>
      <c r="BS419" s="10"/>
    </row>
    <row r="420" spans="1:71" x14ac:dyDescent="0.25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  <c r="BC420" s="10"/>
      <c r="BD420" s="10"/>
      <c r="BE420" s="10"/>
      <c r="BF420" s="10"/>
      <c r="BG420" s="10"/>
      <c r="BH420" s="10"/>
      <c r="BI420" s="10"/>
      <c r="BJ420" s="10"/>
      <c r="BK420" s="10"/>
      <c r="BL420" s="10"/>
      <c r="BM420" s="10"/>
      <c r="BN420" s="10"/>
      <c r="BO420" s="10"/>
      <c r="BP420" s="10"/>
      <c r="BQ420" s="10"/>
      <c r="BR420" s="10"/>
      <c r="BS420" s="10"/>
    </row>
    <row r="421" spans="1:71" x14ac:dyDescent="0.25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  <c r="BC421" s="10"/>
      <c r="BD421" s="10"/>
      <c r="BE421" s="10"/>
      <c r="BF421" s="10"/>
      <c r="BG421" s="10"/>
      <c r="BH421" s="10"/>
      <c r="BI421" s="10"/>
      <c r="BJ421" s="10"/>
      <c r="BK421" s="10"/>
      <c r="BL421" s="10"/>
      <c r="BM421" s="10"/>
      <c r="BN421" s="10"/>
      <c r="BO421" s="10"/>
      <c r="BP421" s="10"/>
      <c r="BQ421" s="10"/>
      <c r="BR421" s="10"/>
      <c r="BS421" s="10"/>
    </row>
    <row r="422" spans="1:71" x14ac:dyDescent="0.25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10"/>
      <c r="V422" s="10"/>
      <c r="W422" s="10"/>
      <c r="X422" s="10"/>
      <c r="Y422" s="10"/>
      <c r="Z422" s="10"/>
      <c r="AA422" s="10"/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  <c r="BC422" s="10"/>
      <c r="BD422" s="10"/>
      <c r="BE422" s="10"/>
      <c r="BF422" s="10"/>
      <c r="BG422" s="10"/>
      <c r="BH422" s="10"/>
      <c r="BI422" s="10"/>
      <c r="BJ422" s="10"/>
      <c r="BK422" s="10"/>
      <c r="BL422" s="10"/>
      <c r="BM422" s="10"/>
      <c r="BN422" s="10"/>
      <c r="BO422" s="10"/>
      <c r="BP422" s="10"/>
      <c r="BQ422" s="10"/>
      <c r="BR422" s="10"/>
      <c r="BS422" s="10"/>
    </row>
    <row r="423" spans="1:71" x14ac:dyDescent="0.25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10"/>
      <c r="V423" s="10"/>
      <c r="W423" s="10"/>
      <c r="X423" s="10"/>
      <c r="Y423" s="10"/>
      <c r="Z423" s="10"/>
      <c r="AA423" s="10"/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  <c r="BC423" s="10"/>
      <c r="BD423" s="10"/>
      <c r="BE423" s="10"/>
      <c r="BF423" s="10"/>
      <c r="BG423" s="10"/>
      <c r="BH423" s="10"/>
      <c r="BI423" s="10"/>
      <c r="BJ423" s="10"/>
      <c r="BK423" s="10"/>
      <c r="BL423" s="10"/>
      <c r="BM423" s="10"/>
      <c r="BN423" s="10"/>
      <c r="BO423" s="10"/>
      <c r="BP423" s="10"/>
      <c r="BQ423" s="10"/>
      <c r="BR423" s="10"/>
      <c r="BS423" s="10"/>
    </row>
    <row r="424" spans="1:71" x14ac:dyDescent="0.25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10"/>
      <c r="V424" s="10"/>
      <c r="W424" s="10"/>
      <c r="X424" s="10"/>
      <c r="Y424" s="10"/>
      <c r="Z424" s="10"/>
      <c r="AA424" s="10"/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  <c r="BC424" s="10"/>
      <c r="BD424" s="10"/>
      <c r="BE424" s="10"/>
      <c r="BF424" s="10"/>
      <c r="BG424" s="10"/>
      <c r="BH424" s="10"/>
      <c r="BI424" s="10"/>
      <c r="BJ424" s="10"/>
      <c r="BK424" s="10"/>
      <c r="BL424" s="10"/>
      <c r="BM424" s="10"/>
      <c r="BN424" s="10"/>
      <c r="BO424" s="10"/>
      <c r="BP424" s="10"/>
      <c r="BQ424" s="10"/>
      <c r="BR424" s="10"/>
      <c r="BS424" s="10"/>
    </row>
    <row r="425" spans="1:71" x14ac:dyDescent="0.25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10"/>
      <c r="V425" s="10"/>
      <c r="W425" s="10"/>
      <c r="X425" s="10"/>
      <c r="Y425" s="10"/>
      <c r="Z425" s="10"/>
      <c r="AA425" s="10"/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  <c r="BC425" s="10"/>
      <c r="BD425" s="10"/>
      <c r="BE425" s="10"/>
      <c r="BF425" s="10"/>
      <c r="BG425" s="10"/>
      <c r="BH425" s="10"/>
      <c r="BI425" s="10"/>
      <c r="BJ425" s="10"/>
      <c r="BK425" s="10"/>
      <c r="BL425" s="10"/>
      <c r="BM425" s="10"/>
      <c r="BN425" s="10"/>
      <c r="BO425" s="10"/>
      <c r="BP425" s="10"/>
      <c r="BQ425" s="10"/>
      <c r="BR425" s="10"/>
      <c r="BS425" s="10"/>
    </row>
    <row r="426" spans="1:71" x14ac:dyDescent="0.25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10"/>
      <c r="V426" s="10"/>
      <c r="W426" s="10"/>
      <c r="X426" s="10"/>
      <c r="Y426" s="10"/>
      <c r="Z426" s="10"/>
      <c r="AA426" s="10"/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  <c r="BC426" s="10"/>
      <c r="BD426" s="10"/>
      <c r="BE426" s="10"/>
      <c r="BF426" s="10"/>
      <c r="BG426" s="10"/>
      <c r="BH426" s="10"/>
      <c r="BI426" s="10"/>
      <c r="BJ426" s="10"/>
      <c r="BK426" s="10"/>
      <c r="BL426" s="10"/>
      <c r="BM426" s="10"/>
      <c r="BN426" s="10"/>
      <c r="BO426" s="10"/>
      <c r="BP426" s="10"/>
      <c r="BQ426" s="10"/>
      <c r="BR426" s="10"/>
      <c r="BS426" s="10"/>
    </row>
    <row r="427" spans="1:71" x14ac:dyDescent="0.25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10"/>
      <c r="V427" s="10"/>
      <c r="W427" s="10"/>
      <c r="X427" s="10"/>
      <c r="Y427" s="10"/>
      <c r="Z427" s="10"/>
      <c r="AA427" s="10"/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  <c r="BC427" s="10"/>
      <c r="BD427" s="10"/>
      <c r="BE427" s="10"/>
      <c r="BF427" s="10"/>
      <c r="BG427" s="10"/>
      <c r="BH427" s="10"/>
      <c r="BI427" s="10"/>
      <c r="BJ427" s="10"/>
      <c r="BK427" s="10"/>
      <c r="BL427" s="10"/>
      <c r="BM427" s="10"/>
      <c r="BN427" s="10"/>
      <c r="BO427" s="10"/>
      <c r="BP427" s="10"/>
      <c r="BQ427" s="10"/>
      <c r="BR427" s="10"/>
      <c r="BS427" s="10"/>
    </row>
    <row r="428" spans="1:71" x14ac:dyDescent="0.25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10"/>
      <c r="V428" s="10"/>
      <c r="W428" s="10"/>
      <c r="X428" s="10"/>
      <c r="Y428" s="10"/>
      <c r="Z428" s="10"/>
      <c r="AA428" s="10"/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  <c r="BC428" s="10"/>
      <c r="BD428" s="10"/>
      <c r="BE428" s="10"/>
      <c r="BF428" s="10"/>
      <c r="BG428" s="10"/>
      <c r="BH428" s="10"/>
      <c r="BI428" s="10"/>
      <c r="BJ428" s="10"/>
      <c r="BK428" s="10"/>
      <c r="BL428" s="10"/>
      <c r="BM428" s="10"/>
      <c r="BN428" s="10"/>
      <c r="BO428" s="10"/>
      <c r="BP428" s="10"/>
      <c r="BQ428" s="10"/>
      <c r="BR428" s="10"/>
      <c r="BS428" s="10"/>
    </row>
    <row r="429" spans="1:71" x14ac:dyDescent="0.25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10"/>
      <c r="V429" s="10"/>
      <c r="W429" s="10"/>
      <c r="X429" s="10"/>
      <c r="Y429" s="10"/>
      <c r="Z429" s="10"/>
      <c r="AA429" s="10"/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  <c r="BC429" s="10"/>
      <c r="BD429" s="10"/>
      <c r="BE429" s="10"/>
      <c r="BF429" s="10"/>
      <c r="BG429" s="10"/>
      <c r="BH429" s="10"/>
      <c r="BI429" s="10"/>
      <c r="BJ429" s="10"/>
      <c r="BK429" s="10"/>
      <c r="BL429" s="10"/>
      <c r="BM429" s="10"/>
      <c r="BN429" s="10"/>
      <c r="BO429" s="10"/>
      <c r="BP429" s="10"/>
      <c r="BQ429" s="10"/>
      <c r="BR429" s="10"/>
      <c r="BS429" s="10"/>
    </row>
    <row r="430" spans="1:71" x14ac:dyDescent="0.25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10"/>
      <c r="V430" s="10"/>
      <c r="W430" s="10"/>
      <c r="X430" s="10"/>
      <c r="Y430" s="10"/>
      <c r="Z430" s="10"/>
      <c r="AA430" s="10"/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  <c r="BC430" s="10"/>
      <c r="BD430" s="10"/>
      <c r="BE430" s="10"/>
      <c r="BF430" s="10"/>
      <c r="BG430" s="10"/>
      <c r="BH430" s="10"/>
      <c r="BI430" s="10"/>
      <c r="BJ430" s="10"/>
      <c r="BK430" s="10"/>
      <c r="BL430" s="10"/>
      <c r="BM430" s="10"/>
      <c r="BN430" s="10"/>
      <c r="BO430" s="10"/>
      <c r="BP430" s="10"/>
      <c r="BQ430" s="10"/>
      <c r="BR430" s="10"/>
      <c r="BS430" s="10"/>
    </row>
    <row r="431" spans="1:71" x14ac:dyDescent="0.25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10"/>
      <c r="BD431" s="10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</row>
    <row r="432" spans="1:71" x14ac:dyDescent="0.25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10"/>
      <c r="BD432" s="10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</row>
    <row r="433" spans="1:71" x14ac:dyDescent="0.25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10"/>
      <c r="V433" s="10"/>
      <c r="W433" s="10"/>
      <c r="X433" s="10"/>
      <c r="Y433" s="10"/>
      <c r="Z433" s="10"/>
      <c r="AA433" s="10"/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  <c r="BC433" s="10"/>
      <c r="BD433" s="10"/>
      <c r="BE433" s="10"/>
      <c r="BF433" s="10"/>
      <c r="BG433" s="10"/>
      <c r="BH433" s="10"/>
      <c r="BI433" s="10"/>
      <c r="BJ433" s="10"/>
      <c r="BK433" s="10"/>
      <c r="BL433" s="10"/>
      <c r="BM433" s="10"/>
      <c r="BN433" s="10"/>
      <c r="BO433" s="10"/>
      <c r="BP433" s="10"/>
      <c r="BQ433" s="10"/>
      <c r="BR433" s="10"/>
      <c r="BS433" s="10"/>
    </row>
    <row r="434" spans="1:71" x14ac:dyDescent="0.25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10"/>
      <c r="V434" s="10"/>
      <c r="W434" s="10"/>
      <c r="X434" s="10"/>
      <c r="Y434" s="10"/>
      <c r="Z434" s="10"/>
      <c r="AA434" s="10"/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  <c r="BC434" s="10"/>
      <c r="BD434" s="10"/>
      <c r="BE434" s="10"/>
      <c r="BF434" s="10"/>
      <c r="BG434" s="10"/>
      <c r="BH434" s="10"/>
      <c r="BI434" s="10"/>
      <c r="BJ434" s="10"/>
      <c r="BK434" s="10"/>
      <c r="BL434" s="10"/>
      <c r="BM434" s="10"/>
      <c r="BN434" s="10"/>
      <c r="BO434" s="10"/>
      <c r="BP434" s="10"/>
      <c r="BQ434" s="10"/>
      <c r="BR434" s="10"/>
      <c r="BS434" s="10"/>
    </row>
    <row r="435" spans="1:71" x14ac:dyDescent="0.25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10"/>
      <c r="V435" s="10"/>
      <c r="W435" s="10"/>
      <c r="X435" s="10"/>
      <c r="Y435" s="10"/>
      <c r="Z435" s="10"/>
      <c r="AA435" s="10"/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  <c r="BC435" s="10"/>
      <c r="BD435" s="10"/>
      <c r="BE435" s="10"/>
      <c r="BF435" s="10"/>
      <c r="BG435" s="10"/>
      <c r="BH435" s="10"/>
      <c r="BI435" s="10"/>
      <c r="BJ435" s="10"/>
      <c r="BK435" s="10"/>
      <c r="BL435" s="10"/>
      <c r="BM435" s="10"/>
      <c r="BN435" s="10"/>
      <c r="BO435" s="10"/>
      <c r="BP435" s="10"/>
      <c r="BQ435" s="10"/>
      <c r="BR435" s="10"/>
      <c r="BS435" s="10"/>
    </row>
    <row r="436" spans="1:71" x14ac:dyDescent="0.25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10"/>
      <c r="V436" s="10"/>
      <c r="W436" s="10"/>
      <c r="X436" s="10"/>
      <c r="Y436" s="10"/>
      <c r="Z436" s="10"/>
      <c r="AA436" s="10"/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  <c r="BC436" s="10"/>
      <c r="BD436" s="10"/>
      <c r="BE436" s="10"/>
      <c r="BF436" s="10"/>
      <c r="BG436" s="10"/>
      <c r="BH436" s="10"/>
      <c r="BI436" s="10"/>
      <c r="BJ436" s="10"/>
      <c r="BK436" s="10"/>
      <c r="BL436" s="10"/>
      <c r="BM436" s="10"/>
      <c r="BN436" s="10"/>
      <c r="BO436" s="10"/>
      <c r="BP436" s="10"/>
      <c r="BQ436" s="10"/>
      <c r="BR436" s="10"/>
      <c r="BS436" s="10"/>
    </row>
    <row r="437" spans="1:71" x14ac:dyDescent="0.25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10"/>
      <c r="V437" s="10"/>
      <c r="W437" s="10"/>
      <c r="X437" s="10"/>
      <c r="Y437" s="10"/>
      <c r="Z437" s="10"/>
      <c r="AA437" s="10"/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  <c r="BC437" s="10"/>
      <c r="BD437" s="10"/>
      <c r="BE437" s="10"/>
      <c r="BF437" s="10"/>
      <c r="BG437" s="10"/>
      <c r="BH437" s="10"/>
      <c r="BI437" s="10"/>
      <c r="BJ437" s="10"/>
      <c r="BK437" s="10"/>
      <c r="BL437" s="10"/>
      <c r="BM437" s="10"/>
      <c r="BN437" s="10"/>
      <c r="BO437" s="10"/>
      <c r="BP437" s="10"/>
      <c r="BQ437" s="10"/>
      <c r="BR437" s="10"/>
      <c r="BS437" s="10"/>
    </row>
    <row r="438" spans="1:71" x14ac:dyDescent="0.25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10"/>
      <c r="V438" s="10"/>
      <c r="W438" s="10"/>
      <c r="X438" s="10"/>
      <c r="Y438" s="10"/>
      <c r="Z438" s="10"/>
      <c r="AA438" s="10"/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  <c r="BC438" s="10"/>
      <c r="BD438" s="10"/>
      <c r="BE438" s="10"/>
      <c r="BF438" s="10"/>
      <c r="BG438" s="10"/>
      <c r="BH438" s="10"/>
      <c r="BI438" s="10"/>
      <c r="BJ438" s="10"/>
      <c r="BK438" s="10"/>
      <c r="BL438" s="10"/>
      <c r="BM438" s="10"/>
      <c r="BN438" s="10"/>
      <c r="BO438" s="10"/>
      <c r="BP438" s="10"/>
      <c r="BQ438" s="10"/>
      <c r="BR438" s="10"/>
      <c r="BS438" s="10"/>
    </row>
    <row r="439" spans="1:71" x14ac:dyDescent="0.25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10"/>
      <c r="V439" s="10"/>
      <c r="W439" s="10"/>
      <c r="X439" s="10"/>
      <c r="Y439" s="10"/>
      <c r="Z439" s="10"/>
      <c r="AA439" s="10"/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  <c r="BC439" s="10"/>
      <c r="BD439" s="10"/>
      <c r="BE439" s="10"/>
      <c r="BF439" s="10"/>
      <c r="BG439" s="10"/>
      <c r="BH439" s="10"/>
      <c r="BI439" s="10"/>
      <c r="BJ439" s="10"/>
      <c r="BK439" s="10"/>
      <c r="BL439" s="10"/>
      <c r="BM439" s="10"/>
      <c r="BN439" s="10"/>
      <c r="BO439" s="10"/>
      <c r="BP439" s="10"/>
      <c r="BQ439" s="10"/>
      <c r="BR439" s="10"/>
      <c r="BS439" s="10"/>
    </row>
    <row r="440" spans="1:71" x14ac:dyDescent="0.25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10"/>
      <c r="V440" s="10"/>
      <c r="W440" s="10"/>
      <c r="X440" s="10"/>
      <c r="Y440" s="10"/>
      <c r="Z440" s="10"/>
      <c r="AA440" s="10"/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  <c r="BC440" s="10"/>
      <c r="BD440" s="10"/>
      <c r="BE440" s="10"/>
      <c r="BF440" s="10"/>
      <c r="BG440" s="10"/>
      <c r="BH440" s="10"/>
      <c r="BI440" s="10"/>
      <c r="BJ440" s="10"/>
      <c r="BK440" s="10"/>
      <c r="BL440" s="10"/>
      <c r="BM440" s="10"/>
      <c r="BN440" s="10"/>
      <c r="BO440" s="10"/>
      <c r="BP440" s="10"/>
      <c r="BQ440" s="10"/>
      <c r="BR440" s="10"/>
      <c r="BS440" s="10"/>
    </row>
    <row r="441" spans="1:71" x14ac:dyDescent="0.25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10"/>
      <c r="V441" s="10"/>
      <c r="W441" s="10"/>
      <c r="X441" s="10"/>
      <c r="Y441" s="10"/>
      <c r="Z441" s="10"/>
      <c r="AA441" s="10"/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  <c r="BC441" s="10"/>
      <c r="BD441" s="10"/>
      <c r="BE441" s="10"/>
      <c r="BF441" s="10"/>
      <c r="BG441" s="10"/>
      <c r="BH441" s="10"/>
      <c r="BI441" s="10"/>
      <c r="BJ441" s="10"/>
      <c r="BK441" s="10"/>
      <c r="BL441" s="10"/>
      <c r="BM441" s="10"/>
      <c r="BN441" s="10"/>
      <c r="BO441" s="10"/>
      <c r="BP441" s="10"/>
      <c r="BQ441" s="10"/>
      <c r="BR441" s="10"/>
      <c r="BS441" s="10"/>
    </row>
    <row r="442" spans="1:71" x14ac:dyDescent="0.25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10"/>
      <c r="V442" s="10"/>
      <c r="W442" s="10"/>
      <c r="X442" s="10"/>
      <c r="Y442" s="10"/>
      <c r="Z442" s="10"/>
      <c r="AA442" s="10"/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  <c r="BC442" s="10"/>
      <c r="BD442" s="10"/>
      <c r="BE442" s="10"/>
      <c r="BF442" s="10"/>
      <c r="BG442" s="10"/>
      <c r="BH442" s="10"/>
      <c r="BI442" s="10"/>
      <c r="BJ442" s="10"/>
      <c r="BK442" s="10"/>
      <c r="BL442" s="10"/>
      <c r="BM442" s="10"/>
      <c r="BN442" s="10"/>
      <c r="BO442" s="10"/>
      <c r="BP442" s="10"/>
      <c r="BQ442" s="10"/>
      <c r="BR442" s="10"/>
      <c r="BS442" s="10"/>
    </row>
    <row r="443" spans="1:71" x14ac:dyDescent="0.25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10"/>
      <c r="V443" s="10"/>
      <c r="W443" s="10"/>
      <c r="X443" s="10"/>
      <c r="Y443" s="10"/>
      <c r="Z443" s="10"/>
      <c r="AA443" s="10"/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  <c r="BC443" s="10"/>
      <c r="BD443" s="10"/>
      <c r="BE443" s="10"/>
      <c r="BF443" s="10"/>
      <c r="BG443" s="10"/>
      <c r="BH443" s="10"/>
      <c r="BI443" s="10"/>
      <c r="BJ443" s="10"/>
      <c r="BK443" s="10"/>
      <c r="BL443" s="10"/>
      <c r="BM443" s="10"/>
      <c r="BN443" s="10"/>
      <c r="BO443" s="10"/>
      <c r="BP443" s="10"/>
      <c r="BQ443" s="10"/>
      <c r="BR443" s="10"/>
      <c r="BS443" s="10"/>
    </row>
    <row r="444" spans="1:71" x14ac:dyDescent="0.25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10"/>
      <c r="V444" s="10"/>
      <c r="W444" s="10"/>
      <c r="X444" s="10"/>
      <c r="Y444" s="10"/>
      <c r="Z444" s="10"/>
      <c r="AA444" s="10"/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  <c r="BC444" s="10"/>
      <c r="BD444" s="10"/>
      <c r="BE444" s="10"/>
      <c r="BF444" s="10"/>
      <c r="BG444" s="10"/>
      <c r="BH444" s="10"/>
      <c r="BI444" s="10"/>
      <c r="BJ444" s="10"/>
      <c r="BK444" s="10"/>
      <c r="BL444" s="10"/>
      <c r="BM444" s="10"/>
      <c r="BN444" s="10"/>
      <c r="BO444" s="10"/>
      <c r="BP444" s="10"/>
      <c r="BQ444" s="10"/>
      <c r="BR444" s="10"/>
      <c r="BS444" s="10"/>
    </row>
    <row r="445" spans="1:71" x14ac:dyDescent="0.25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10"/>
      <c r="V445" s="10"/>
      <c r="W445" s="10"/>
      <c r="X445" s="10"/>
      <c r="Y445" s="10"/>
      <c r="Z445" s="10"/>
      <c r="AA445" s="10"/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  <c r="BC445" s="10"/>
      <c r="BD445" s="10"/>
      <c r="BE445" s="10"/>
      <c r="BF445" s="10"/>
      <c r="BG445" s="10"/>
      <c r="BH445" s="10"/>
      <c r="BI445" s="10"/>
      <c r="BJ445" s="10"/>
      <c r="BK445" s="10"/>
      <c r="BL445" s="10"/>
      <c r="BM445" s="10"/>
      <c r="BN445" s="10"/>
      <c r="BO445" s="10"/>
      <c r="BP445" s="10"/>
      <c r="BQ445" s="10"/>
      <c r="BR445" s="10"/>
      <c r="BS445" s="10"/>
    </row>
    <row r="446" spans="1:71" x14ac:dyDescent="0.25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10"/>
      <c r="V446" s="10"/>
      <c r="W446" s="10"/>
      <c r="X446" s="10"/>
      <c r="Y446" s="10"/>
      <c r="Z446" s="10"/>
      <c r="AA446" s="10"/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  <c r="BC446" s="10"/>
      <c r="BD446" s="10"/>
      <c r="BE446" s="10"/>
      <c r="BF446" s="10"/>
      <c r="BG446" s="10"/>
      <c r="BH446" s="10"/>
      <c r="BI446" s="10"/>
      <c r="BJ446" s="10"/>
      <c r="BK446" s="10"/>
      <c r="BL446" s="10"/>
      <c r="BM446" s="10"/>
      <c r="BN446" s="10"/>
      <c r="BO446" s="10"/>
      <c r="BP446" s="10"/>
      <c r="BQ446" s="10"/>
      <c r="BR446" s="10"/>
      <c r="BS446" s="10"/>
    </row>
    <row r="447" spans="1:71" x14ac:dyDescent="0.25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10"/>
      <c r="BD447" s="10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</row>
    <row r="448" spans="1:71" x14ac:dyDescent="0.25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10"/>
      <c r="BD448" s="10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</row>
    <row r="449" spans="1:71" x14ac:dyDescent="0.25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10"/>
      <c r="V449" s="10"/>
      <c r="W449" s="10"/>
      <c r="X449" s="10"/>
      <c r="Y449" s="10"/>
      <c r="Z449" s="10"/>
      <c r="AA449" s="10"/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  <c r="BC449" s="10"/>
      <c r="BD449" s="10"/>
      <c r="BE449" s="10"/>
      <c r="BF449" s="10"/>
      <c r="BG449" s="10"/>
      <c r="BH449" s="10"/>
      <c r="BI449" s="10"/>
      <c r="BJ449" s="10"/>
      <c r="BK449" s="10"/>
      <c r="BL449" s="10"/>
      <c r="BM449" s="10"/>
      <c r="BN449" s="10"/>
      <c r="BO449" s="10"/>
      <c r="BP449" s="10"/>
      <c r="BQ449" s="10"/>
      <c r="BR449" s="10"/>
      <c r="BS449" s="10"/>
    </row>
    <row r="450" spans="1:71" x14ac:dyDescent="0.25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10"/>
      <c r="V450" s="10"/>
      <c r="W450" s="10"/>
      <c r="X450" s="10"/>
      <c r="Y450" s="10"/>
      <c r="Z450" s="10"/>
      <c r="AA450" s="10"/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  <c r="BC450" s="10"/>
      <c r="BD450" s="10"/>
      <c r="BE450" s="10"/>
      <c r="BF450" s="10"/>
      <c r="BG450" s="10"/>
      <c r="BH450" s="10"/>
      <c r="BI450" s="10"/>
      <c r="BJ450" s="10"/>
      <c r="BK450" s="10"/>
      <c r="BL450" s="10"/>
      <c r="BM450" s="10"/>
      <c r="BN450" s="10"/>
      <c r="BO450" s="10"/>
      <c r="BP450" s="10"/>
      <c r="BQ450" s="10"/>
      <c r="BR450" s="10"/>
      <c r="BS450" s="10"/>
    </row>
    <row r="451" spans="1:71" x14ac:dyDescent="0.25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10"/>
      <c r="V451" s="10"/>
      <c r="W451" s="10"/>
      <c r="X451" s="10"/>
      <c r="Y451" s="10"/>
      <c r="Z451" s="10"/>
      <c r="AA451" s="10"/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  <c r="BC451" s="10"/>
      <c r="BD451" s="10"/>
      <c r="BE451" s="10"/>
      <c r="BF451" s="10"/>
      <c r="BG451" s="10"/>
      <c r="BH451" s="10"/>
      <c r="BI451" s="10"/>
      <c r="BJ451" s="10"/>
      <c r="BK451" s="10"/>
      <c r="BL451" s="10"/>
      <c r="BM451" s="10"/>
      <c r="BN451" s="10"/>
      <c r="BO451" s="10"/>
      <c r="BP451" s="10"/>
      <c r="BQ451" s="10"/>
      <c r="BR451" s="10"/>
      <c r="BS451" s="10"/>
    </row>
    <row r="452" spans="1:71" x14ac:dyDescent="0.25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10"/>
      <c r="V452" s="10"/>
      <c r="W452" s="10"/>
      <c r="X452" s="10"/>
      <c r="Y452" s="10"/>
      <c r="Z452" s="10"/>
      <c r="AA452" s="10"/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  <c r="BC452" s="10"/>
      <c r="BD452" s="10"/>
      <c r="BE452" s="10"/>
      <c r="BF452" s="10"/>
      <c r="BG452" s="10"/>
      <c r="BH452" s="10"/>
      <c r="BI452" s="10"/>
      <c r="BJ452" s="10"/>
      <c r="BK452" s="10"/>
      <c r="BL452" s="10"/>
      <c r="BM452" s="10"/>
      <c r="BN452" s="10"/>
      <c r="BO452" s="10"/>
      <c r="BP452" s="10"/>
      <c r="BQ452" s="10"/>
      <c r="BR452" s="10"/>
      <c r="BS452" s="10"/>
    </row>
    <row r="453" spans="1:71" x14ac:dyDescent="0.25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10"/>
      <c r="V453" s="10"/>
      <c r="W453" s="10"/>
      <c r="X453" s="10"/>
      <c r="Y453" s="10"/>
      <c r="Z453" s="10"/>
      <c r="AA453" s="10"/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  <c r="BC453" s="10"/>
      <c r="BD453" s="10"/>
      <c r="BE453" s="10"/>
      <c r="BF453" s="10"/>
      <c r="BG453" s="10"/>
      <c r="BH453" s="10"/>
      <c r="BI453" s="10"/>
      <c r="BJ453" s="10"/>
      <c r="BK453" s="10"/>
      <c r="BL453" s="10"/>
      <c r="BM453" s="10"/>
      <c r="BN453" s="10"/>
      <c r="BO453" s="10"/>
      <c r="BP453" s="10"/>
      <c r="BQ453" s="10"/>
      <c r="BR453" s="10"/>
      <c r="BS453" s="10"/>
    </row>
    <row r="454" spans="1:71" x14ac:dyDescent="0.25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10"/>
      <c r="V454" s="10"/>
      <c r="W454" s="10"/>
      <c r="X454" s="10"/>
      <c r="Y454" s="10"/>
      <c r="Z454" s="10"/>
      <c r="AA454" s="10"/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  <c r="BC454" s="10"/>
      <c r="BD454" s="10"/>
      <c r="BE454" s="10"/>
      <c r="BF454" s="10"/>
      <c r="BG454" s="10"/>
      <c r="BH454" s="10"/>
      <c r="BI454" s="10"/>
      <c r="BJ454" s="10"/>
      <c r="BK454" s="10"/>
      <c r="BL454" s="10"/>
      <c r="BM454" s="10"/>
      <c r="BN454" s="10"/>
      <c r="BO454" s="10"/>
      <c r="BP454" s="10"/>
      <c r="BQ454" s="10"/>
      <c r="BR454" s="10"/>
      <c r="BS454" s="10"/>
    </row>
    <row r="455" spans="1:71" x14ac:dyDescent="0.25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10"/>
      <c r="V455" s="10"/>
      <c r="W455" s="10"/>
      <c r="X455" s="10"/>
      <c r="Y455" s="10"/>
      <c r="Z455" s="10"/>
      <c r="AA455" s="10"/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  <c r="BC455" s="10"/>
      <c r="BD455" s="10"/>
      <c r="BE455" s="10"/>
      <c r="BF455" s="10"/>
      <c r="BG455" s="10"/>
      <c r="BH455" s="10"/>
      <c r="BI455" s="10"/>
      <c r="BJ455" s="10"/>
      <c r="BK455" s="10"/>
      <c r="BL455" s="10"/>
      <c r="BM455" s="10"/>
      <c r="BN455" s="10"/>
      <c r="BO455" s="10"/>
      <c r="BP455" s="10"/>
      <c r="BQ455" s="10"/>
      <c r="BR455" s="10"/>
      <c r="BS455" s="10"/>
    </row>
    <row r="456" spans="1:71" x14ac:dyDescent="0.25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10"/>
      <c r="V456" s="10"/>
      <c r="W456" s="10"/>
      <c r="X456" s="10"/>
      <c r="Y456" s="10"/>
      <c r="Z456" s="10"/>
      <c r="AA456" s="10"/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  <c r="BC456" s="10"/>
      <c r="BD456" s="10"/>
      <c r="BE456" s="10"/>
      <c r="BF456" s="10"/>
      <c r="BG456" s="10"/>
      <c r="BH456" s="10"/>
      <c r="BI456" s="10"/>
      <c r="BJ456" s="10"/>
      <c r="BK456" s="10"/>
      <c r="BL456" s="10"/>
      <c r="BM456" s="10"/>
      <c r="BN456" s="10"/>
      <c r="BO456" s="10"/>
      <c r="BP456" s="10"/>
      <c r="BQ456" s="10"/>
      <c r="BR456" s="10"/>
      <c r="BS456" s="10"/>
    </row>
    <row r="457" spans="1:71" x14ac:dyDescent="0.25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10"/>
      <c r="V457" s="10"/>
      <c r="W457" s="10"/>
      <c r="X457" s="10"/>
      <c r="Y457" s="10"/>
      <c r="Z457" s="10"/>
      <c r="AA457" s="10"/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  <c r="BC457" s="10"/>
      <c r="BD457" s="10"/>
      <c r="BE457" s="10"/>
      <c r="BF457" s="10"/>
      <c r="BG457" s="10"/>
      <c r="BH457" s="10"/>
      <c r="BI457" s="10"/>
      <c r="BJ457" s="10"/>
      <c r="BK457" s="10"/>
      <c r="BL457" s="10"/>
      <c r="BM457" s="10"/>
      <c r="BN457" s="10"/>
      <c r="BO457" s="10"/>
      <c r="BP457" s="10"/>
      <c r="BQ457" s="10"/>
      <c r="BR457" s="10"/>
      <c r="BS457" s="10"/>
    </row>
    <row r="458" spans="1:71" x14ac:dyDescent="0.25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10"/>
      <c r="V458" s="10"/>
      <c r="W458" s="10"/>
      <c r="X458" s="10"/>
      <c r="Y458" s="10"/>
      <c r="Z458" s="10"/>
      <c r="AA458" s="10"/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  <c r="BC458" s="10"/>
      <c r="BD458" s="10"/>
      <c r="BE458" s="10"/>
      <c r="BF458" s="10"/>
      <c r="BG458" s="10"/>
      <c r="BH458" s="10"/>
      <c r="BI458" s="10"/>
      <c r="BJ458" s="10"/>
      <c r="BK458" s="10"/>
      <c r="BL458" s="10"/>
      <c r="BM458" s="10"/>
      <c r="BN458" s="10"/>
      <c r="BO458" s="10"/>
      <c r="BP458" s="10"/>
      <c r="BQ458" s="10"/>
      <c r="BR458" s="10"/>
      <c r="BS458" s="10"/>
    </row>
    <row r="459" spans="1:71" x14ac:dyDescent="0.25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10"/>
      <c r="V459" s="10"/>
      <c r="W459" s="10"/>
      <c r="X459" s="10"/>
      <c r="Y459" s="10"/>
      <c r="Z459" s="10"/>
      <c r="AA459" s="10"/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  <c r="BC459" s="10"/>
      <c r="BD459" s="10"/>
      <c r="BE459" s="10"/>
      <c r="BF459" s="10"/>
      <c r="BG459" s="10"/>
      <c r="BH459" s="10"/>
      <c r="BI459" s="10"/>
      <c r="BJ459" s="10"/>
      <c r="BK459" s="10"/>
      <c r="BL459" s="10"/>
      <c r="BM459" s="10"/>
      <c r="BN459" s="10"/>
      <c r="BO459" s="10"/>
      <c r="BP459" s="10"/>
      <c r="BQ459" s="10"/>
      <c r="BR459" s="10"/>
      <c r="BS459" s="10"/>
    </row>
    <row r="460" spans="1:71" x14ac:dyDescent="0.25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10"/>
      <c r="V460" s="10"/>
      <c r="W460" s="10"/>
      <c r="X460" s="10"/>
      <c r="Y460" s="10"/>
      <c r="Z460" s="10"/>
      <c r="AA460" s="10"/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  <c r="BC460" s="10"/>
      <c r="BD460" s="10"/>
      <c r="BE460" s="10"/>
      <c r="BF460" s="10"/>
      <c r="BG460" s="10"/>
      <c r="BH460" s="10"/>
      <c r="BI460" s="10"/>
      <c r="BJ460" s="10"/>
      <c r="BK460" s="10"/>
      <c r="BL460" s="10"/>
      <c r="BM460" s="10"/>
      <c r="BN460" s="10"/>
      <c r="BO460" s="10"/>
      <c r="BP460" s="10"/>
      <c r="BQ460" s="10"/>
      <c r="BR460" s="10"/>
      <c r="BS460" s="10"/>
    </row>
    <row r="461" spans="1:71" x14ac:dyDescent="0.25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10"/>
      <c r="V461" s="10"/>
      <c r="W461" s="10"/>
      <c r="X461" s="10"/>
      <c r="Y461" s="10"/>
      <c r="Z461" s="10"/>
      <c r="AA461" s="10"/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  <c r="BC461" s="10"/>
      <c r="BD461" s="10"/>
      <c r="BE461" s="10"/>
      <c r="BF461" s="10"/>
      <c r="BG461" s="10"/>
      <c r="BH461" s="10"/>
      <c r="BI461" s="10"/>
      <c r="BJ461" s="10"/>
      <c r="BK461" s="10"/>
      <c r="BL461" s="10"/>
      <c r="BM461" s="10"/>
      <c r="BN461" s="10"/>
      <c r="BO461" s="10"/>
      <c r="BP461" s="10"/>
      <c r="BQ461" s="10"/>
      <c r="BR461" s="10"/>
      <c r="BS461" s="10"/>
    </row>
    <row r="462" spans="1:71" x14ac:dyDescent="0.25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10"/>
      <c r="V462" s="10"/>
      <c r="W462" s="10"/>
      <c r="X462" s="10"/>
      <c r="Y462" s="10"/>
      <c r="Z462" s="10"/>
      <c r="AA462" s="10"/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  <c r="BC462" s="10"/>
      <c r="BD462" s="10"/>
      <c r="BE462" s="10"/>
      <c r="BF462" s="10"/>
      <c r="BG462" s="10"/>
      <c r="BH462" s="10"/>
      <c r="BI462" s="10"/>
      <c r="BJ462" s="10"/>
      <c r="BK462" s="10"/>
      <c r="BL462" s="10"/>
      <c r="BM462" s="10"/>
      <c r="BN462" s="10"/>
      <c r="BO462" s="10"/>
      <c r="BP462" s="10"/>
      <c r="BQ462" s="10"/>
      <c r="BR462" s="10"/>
      <c r="BS462" s="10"/>
    </row>
    <row r="463" spans="1:71" x14ac:dyDescent="0.25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10"/>
      <c r="V463" s="10"/>
      <c r="W463" s="10"/>
      <c r="X463" s="10"/>
      <c r="Y463" s="10"/>
      <c r="Z463" s="10"/>
      <c r="AA463" s="10"/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  <c r="BC463" s="10"/>
      <c r="BD463" s="10"/>
      <c r="BE463" s="10"/>
      <c r="BF463" s="10"/>
      <c r="BG463" s="10"/>
      <c r="BH463" s="10"/>
      <c r="BI463" s="10"/>
      <c r="BJ463" s="10"/>
      <c r="BK463" s="10"/>
      <c r="BL463" s="10"/>
      <c r="BM463" s="10"/>
      <c r="BN463" s="10"/>
      <c r="BO463" s="10"/>
      <c r="BP463" s="10"/>
      <c r="BQ463" s="10"/>
      <c r="BR463" s="10"/>
      <c r="BS463" s="10"/>
    </row>
    <row r="464" spans="1:71" x14ac:dyDescent="0.25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10"/>
      <c r="BD464" s="10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</row>
    <row r="465" spans="1:71" x14ac:dyDescent="0.25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10"/>
      <c r="BD465" s="10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</row>
    <row r="466" spans="1:71" x14ac:dyDescent="0.25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10"/>
      <c r="V466" s="10"/>
      <c r="W466" s="10"/>
      <c r="X466" s="10"/>
      <c r="Y466" s="10"/>
      <c r="Z466" s="10"/>
      <c r="AA466" s="10"/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  <c r="BC466" s="10"/>
      <c r="BD466" s="10"/>
      <c r="BE466" s="10"/>
      <c r="BF466" s="10"/>
      <c r="BG466" s="10"/>
      <c r="BH466" s="10"/>
      <c r="BI466" s="10"/>
      <c r="BJ466" s="10"/>
      <c r="BK466" s="10"/>
      <c r="BL466" s="10"/>
      <c r="BM466" s="10"/>
      <c r="BN466" s="10"/>
      <c r="BO466" s="10"/>
      <c r="BP466" s="10"/>
      <c r="BQ466" s="10"/>
      <c r="BR466" s="10"/>
      <c r="BS466" s="10"/>
    </row>
    <row r="467" spans="1:71" x14ac:dyDescent="0.25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10"/>
      <c r="V467" s="10"/>
      <c r="W467" s="10"/>
      <c r="X467" s="10"/>
      <c r="Y467" s="10"/>
      <c r="Z467" s="10"/>
      <c r="AA467" s="10"/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  <c r="BC467" s="10"/>
      <c r="BD467" s="10"/>
      <c r="BE467" s="10"/>
      <c r="BF467" s="10"/>
      <c r="BG467" s="10"/>
      <c r="BH467" s="10"/>
      <c r="BI467" s="10"/>
      <c r="BJ467" s="10"/>
      <c r="BK467" s="10"/>
      <c r="BL467" s="10"/>
      <c r="BM467" s="10"/>
      <c r="BN467" s="10"/>
      <c r="BO467" s="10"/>
      <c r="BP467" s="10"/>
      <c r="BQ467" s="10"/>
      <c r="BR467" s="10"/>
      <c r="BS467" s="10"/>
    </row>
    <row r="468" spans="1:71" x14ac:dyDescent="0.25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10"/>
      <c r="V468" s="10"/>
      <c r="W468" s="10"/>
      <c r="X468" s="10"/>
      <c r="Y468" s="10"/>
      <c r="Z468" s="10"/>
      <c r="AA468" s="10"/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  <c r="BC468" s="10"/>
      <c r="BD468" s="10"/>
      <c r="BE468" s="10"/>
      <c r="BF468" s="10"/>
      <c r="BG468" s="10"/>
      <c r="BH468" s="10"/>
      <c r="BI468" s="10"/>
      <c r="BJ468" s="10"/>
      <c r="BK468" s="10"/>
      <c r="BL468" s="10"/>
      <c r="BM468" s="10"/>
      <c r="BN468" s="10"/>
      <c r="BO468" s="10"/>
      <c r="BP468" s="10"/>
      <c r="BQ468" s="10"/>
      <c r="BR468" s="10"/>
      <c r="BS468" s="10"/>
    </row>
    <row r="469" spans="1:71" x14ac:dyDescent="0.25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10"/>
      <c r="V469" s="10"/>
      <c r="W469" s="10"/>
      <c r="X469" s="10"/>
      <c r="Y469" s="10"/>
      <c r="Z469" s="10"/>
      <c r="AA469" s="10"/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  <c r="BC469" s="10"/>
      <c r="BD469" s="10"/>
      <c r="BE469" s="10"/>
      <c r="BF469" s="10"/>
      <c r="BG469" s="10"/>
      <c r="BH469" s="10"/>
      <c r="BI469" s="10"/>
      <c r="BJ469" s="10"/>
      <c r="BK469" s="10"/>
      <c r="BL469" s="10"/>
      <c r="BM469" s="10"/>
      <c r="BN469" s="10"/>
      <c r="BO469" s="10"/>
      <c r="BP469" s="10"/>
      <c r="BQ469" s="10"/>
      <c r="BR469" s="10"/>
      <c r="BS469" s="10"/>
    </row>
    <row r="470" spans="1:71" x14ac:dyDescent="0.25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10"/>
      <c r="V470" s="10"/>
      <c r="W470" s="10"/>
      <c r="X470" s="10"/>
      <c r="Y470" s="10"/>
      <c r="Z470" s="10"/>
      <c r="AA470" s="10"/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  <c r="BC470" s="10"/>
      <c r="BD470" s="10"/>
      <c r="BE470" s="10"/>
      <c r="BF470" s="10"/>
      <c r="BG470" s="10"/>
      <c r="BH470" s="10"/>
      <c r="BI470" s="10"/>
      <c r="BJ470" s="10"/>
      <c r="BK470" s="10"/>
      <c r="BL470" s="10"/>
      <c r="BM470" s="10"/>
      <c r="BN470" s="10"/>
      <c r="BO470" s="10"/>
      <c r="BP470" s="10"/>
      <c r="BQ470" s="10"/>
      <c r="BR470" s="10"/>
      <c r="BS470" s="10"/>
    </row>
    <row r="471" spans="1:71" x14ac:dyDescent="0.25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10"/>
      <c r="V471" s="10"/>
      <c r="W471" s="10"/>
      <c r="X471" s="10"/>
      <c r="Y471" s="10"/>
      <c r="Z471" s="10"/>
      <c r="AA471" s="10"/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  <c r="BC471" s="10"/>
      <c r="BD471" s="10"/>
      <c r="BE471" s="10"/>
      <c r="BF471" s="10"/>
      <c r="BG471" s="10"/>
      <c r="BH471" s="10"/>
      <c r="BI471" s="10"/>
      <c r="BJ471" s="10"/>
      <c r="BK471" s="10"/>
      <c r="BL471" s="10"/>
      <c r="BM471" s="10"/>
      <c r="BN471" s="10"/>
      <c r="BO471" s="10"/>
      <c r="BP471" s="10"/>
      <c r="BQ471" s="10"/>
      <c r="BR471" s="10"/>
      <c r="BS471" s="10"/>
    </row>
    <row r="472" spans="1:71" x14ac:dyDescent="0.25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10"/>
      <c r="V472" s="10"/>
      <c r="W472" s="10"/>
      <c r="X472" s="10"/>
      <c r="Y472" s="10"/>
      <c r="Z472" s="10"/>
      <c r="AA472" s="10"/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  <c r="BC472" s="10"/>
      <c r="BD472" s="10"/>
      <c r="BE472" s="10"/>
      <c r="BF472" s="10"/>
      <c r="BG472" s="10"/>
      <c r="BH472" s="10"/>
      <c r="BI472" s="10"/>
      <c r="BJ472" s="10"/>
      <c r="BK472" s="10"/>
      <c r="BL472" s="10"/>
      <c r="BM472" s="10"/>
      <c r="BN472" s="10"/>
      <c r="BO472" s="10"/>
      <c r="BP472" s="10"/>
      <c r="BQ472" s="10"/>
      <c r="BR472" s="10"/>
      <c r="BS472" s="10"/>
    </row>
    <row r="473" spans="1:71" x14ac:dyDescent="0.25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10"/>
      <c r="V473" s="10"/>
      <c r="W473" s="10"/>
      <c r="X473" s="10"/>
      <c r="Y473" s="10"/>
      <c r="Z473" s="10"/>
      <c r="AA473" s="10"/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  <c r="BC473" s="10"/>
      <c r="BD473" s="10"/>
      <c r="BE473" s="10"/>
      <c r="BF473" s="10"/>
      <c r="BG473" s="10"/>
      <c r="BH473" s="10"/>
      <c r="BI473" s="10"/>
      <c r="BJ473" s="10"/>
      <c r="BK473" s="10"/>
      <c r="BL473" s="10"/>
      <c r="BM473" s="10"/>
      <c r="BN473" s="10"/>
      <c r="BO473" s="10"/>
      <c r="BP473" s="10"/>
      <c r="BQ473" s="10"/>
      <c r="BR473" s="10"/>
      <c r="BS473" s="10"/>
    </row>
    <row r="474" spans="1:71" x14ac:dyDescent="0.25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10"/>
      <c r="V474" s="10"/>
      <c r="W474" s="10"/>
      <c r="X474" s="10"/>
      <c r="Y474" s="10"/>
      <c r="Z474" s="10"/>
      <c r="AA474" s="10"/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  <c r="BC474" s="10"/>
      <c r="BD474" s="10"/>
      <c r="BE474" s="10"/>
      <c r="BF474" s="10"/>
      <c r="BG474" s="10"/>
      <c r="BH474" s="10"/>
      <c r="BI474" s="10"/>
      <c r="BJ474" s="10"/>
      <c r="BK474" s="10"/>
      <c r="BL474" s="10"/>
      <c r="BM474" s="10"/>
      <c r="BN474" s="10"/>
      <c r="BO474" s="10"/>
      <c r="BP474" s="10"/>
      <c r="BQ474" s="10"/>
      <c r="BR474" s="10"/>
      <c r="BS474" s="10"/>
    </row>
    <row r="475" spans="1:71" x14ac:dyDescent="0.25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10"/>
      <c r="V475" s="10"/>
      <c r="W475" s="10"/>
      <c r="X475" s="10"/>
      <c r="Y475" s="10"/>
      <c r="Z475" s="10"/>
      <c r="AA475" s="10"/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  <c r="BC475" s="10"/>
      <c r="BD475" s="10"/>
      <c r="BE475" s="10"/>
      <c r="BF475" s="10"/>
      <c r="BG475" s="10"/>
      <c r="BH475" s="10"/>
      <c r="BI475" s="10"/>
      <c r="BJ475" s="10"/>
      <c r="BK475" s="10"/>
      <c r="BL475" s="10"/>
      <c r="BM475" s="10"/>
      <c r="BN475" s="10"/>
      <c r="BO475" s="10"/>
      <c r="BP475" s="10"/>
      <c r="BQ475" s="10"/>
      <c r="BR475" s="10"/>
      <c r="BS475" s="10"/>
    </row>
    <row r="476" spans="1:71" x14ac:dyDescent="0.25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10"/>
      <c r="V476" s="10"/>
      <c r="W476" s="10"/>
      <c r="X476" s="10"/>
      <c r="Y476" s="10"/>
      <c r="Z476" s="10"/>
      <c r="AA476" s="10"/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  <c r="BC476" s="10"/>
      <c r="BD476" s="10"/>
      <c r="BE476" s="10"/>
      <c r="BF476" s="10"/>
      <c r="BG476" s="10"/>
      <c r="BH476" s="10"/>
      <c r="BI476" s="10"/>
      <c r="BJ476" s="10"/>
      <c r="BK476" s="10"/>
      <c r="BL476" s="10"/>
      <c r="BM476" s="10"/>
      <c r="BN476" s="10"/>
      <c r="BO476" s="10"/>
      <c r="BP476" s="10"/>
      <c r="BQ476" s="10"/>
      <c r="BR476" s="10"/>
      <c r="BS476" s="10"/>
    </row>
    <row r="477" spans="1:71" x14ac:dyDescent="0.25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10"/>
      <c r="BD477" s="10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</row>
    <row r="478" spans="1:71" x14ac:dyDescent="0.25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10"/>
      <c r="BD478" s="10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</row>
    <row r="479" spans="1:71" x14ac:dyDescent="0.25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10"/>
      <c r="V479" s="10"/>
      <c r="W479" s="10"/>
      <c r="X479" s="10"/>
      <c r="Y479" s="10"/>
      <c r="Z479" s="10"/>
      <c r="AA479" s="10"/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  <c r="BC479" s="10"/>
      <c r="BD479" s="10"/>
      <c r="BE479" s="10"/>
      <c r="BF479" s="10"/>
      <c r="BG479" s="10"/>
      <c r="BH479" s="10"/>
      <c r="BI479" s="10"/>
      <c r="BJ479" s="10"/>
      <c r="BK479" s="10"/>
      <c r="BL479" s="10"/>
      <c r="BM479" s="10"/>
      <c r="BN479" s="10"/>
      <c r="BO479" s="10"/>
      <c r="BP479" s="10"/>
      <c r="BQ479" s="10"/>
      <c r="BR479" s="10"/>
      <c r="BS479" s="10"/>
    </row>
    <row r="480" spans="1:71" x14ac:dyDescent="0.25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10"/>
      <c r="V480" s="10"/>
      <c r="W480" s="10"/>
      <c r="X480" s="10"/>
      <c r="Y480" s="10"/>
      <c r="Z480" s="10"/>
      <c r="AA480" s="10"/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  <c r="BC480" s="10"/>
      <c r="BD480" s="10"/>
      <c r="BE480" s="10"/>
      <c r="BF480" s="10"/>
      <c r="BG480" s="10"/>
      <c r="BH480" s="10"/>
      <c r="BI480" s="10"/>
      <c r="BJ480" s="10"/>
      <c r="BK480" s="10"/>
      <c r="BL480" s="10"/>
      <c r="BM480" s="10"/>
      <c r="BN480" s="10"/>
      <c r="BO480" s="10"/>
      <c r="BP480" s="10"/>
      <c r="BQ480" s="10"/>
      <c r="BR480" s="10"/>
      <c r="BS480" s="10"/>
    </row>
    <row r="481" spans="1:71" x14ac:dyDescent="0.25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10"/>
      <c r="V481" s="10"/>
      <c r="W481" s="10"/>
      <c r="X481" s="10"/>
      <c r="Y481" s="10"/>
      <c r="Z481" s="10"/>
      <c r="AA481" s="10"/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  <c r="BC481" s="10"/>
      <c r="BD481" s="10"/>
      <c r="BE481" s="10"/>
      <c r="BF481" s="10"/>
      <c r="BG481" s="10"/>
      <c r="BH481" s="10"/>
      <c r="BI481" s="10"/>
      <c r="BJ481" s="10"/>
      <c r="BK481" s="10"/>
      <c r="BL481" s="10"/>
      <c r="BM481" s="10"/>
      <c r="BN481" s="10"/>
      <c r="BO481" s="10"/>
      <c r="BP481" s="10"/>
      <c r="BQ481" s="10"/>
      <c r="BR481" s="10"/>
      <c r="BS481" s="10"/>
    </row>
    <row r="482" spans="1:71" x14ac:dyDescent="0.25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10"/>
      <c r="V482" s="10"/>
      <c r="W482" s="10"/>
      <c r="X482" s="10"/>
      <c r="Y482" s="10"/>
      <c r="Z482" s="10"/>
      <c r="AA482" s="10"/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  <c r="BC482" s="10"/>
      <c r="BD482" s="10"/>
      <c r="BE482" s="10"/>
      <c r="BF482" s="10"/>
      <c r="BG482" s="10"/>
      <c r="BH482" s="10"/>
      <c r="BI482" s="10"/>
      <c r="BJ482" s="10"/>
      <c r="BK482" s="10"/>
      <c r="BL482" s="10"/>
      <c r="BM482" s="10"/>
      <c r="BN482" s="10"/>
      <c r="BO482" s="10"/>
      <c r="BP482" s="10"/>
      <c r="BQ482" s="10"/>
      <c r="BR482" s="10"/>
      <c r="BS482" s="10"/>
    </row>
    <row r="483" spans="1:71" x14ac:dyDescent="0.25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10"/>
      <c r="V483" s="10"/>
      <c r="W483" s="10"/>
      <c r="X483" s="10"/>
      <c r="Y483" s="10"/>
      <c r="Z483" s="10"/>
      <c r="AA483" s="10"/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  <c r="BC483" s="10"/>
      <c r="BD483" s="10"/>
      <c r="BE483" s="10"/>
      <c r="BF483" s="10"/>
      <c r="BG483" s="10"/>
      <c r="BH483" s="10"/>
      <c r="BI483" s="10"/>
      <c r="BJ483" s="10"/>
      <c r="BK483" s="10"/>
      <c r="BL483" s="10"/>
      <c r="BM483" s="10"/>
      <c r="BN483" s="10"/>
      <c r="BO483" s="10"/>
      <c r="BP483" s="10"/>
      <c r="BQ483" s="10"/>
      <c r="BR483" s="10"/>
      <c r="BS483" s="10"/>
    </row>
    <row r="484" spans="1:71" x14ac:dyDescent="0.25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10"/>
      <c r="V484" s="10"/>
      <c r="W484" s="10"/>
      <c r="X484" s="10"/>
      <c r="Y484" s="10"/>
      <c r="Z484" s="10"/>
      <c r="AA484" s="10"/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  <c r="BC484" s="10"/>
      <c r="BD484" s="10"/>
      <c r="BE484" s="10"/>
      <c r="BF484" s="10"/>
      <c r="BG484" s="10"/>
      <c r="BH484" s="10"/>
      <c r="BI484" s="10"/>
      <c r="BJ484" s="10"/>
      <c r="BK484" s="10"/>
      <c r="BL484" s="10"/>
      <c r="BM484" s="10"/>
      <c r="BN484" s="10"/>
      <c r="BO484" s="10"/>
      <c r="BP484" s="10"/>
      <c r="BQ484" s="10"/>
      <c r="BR484" s="10"/>
      <c r="BS484" s="10"/>
    </row>
    <row r="485" spans="1:71" x14ac:dyDescent="0.25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10"/>
      <c r="BD485" s="10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</row>
    <row r="486" spans="1:71" x14ac:dyDescent="0.25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10"/>
      <c r="BD486" s="10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</row>
    <row r="487" spans="1:71" x14ac:dyDescent="0.25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10"/>
      <c r="V487" s="10"/>
      <c r="W487" s="10"/>
      <c r="X487" s="10"/>
      <c r="Y487" s="10"/>
      <c r="Z487" s="10"/>
      <c r="AA487" s="10"/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  <c r="BC487" s="10"/>
      <c r="BD487" s="10"/>
      <c r="BE487" s="10"/>
      <c r="BF487" s="10"/>
      <c r="BG487" s="10"/>
      <c r="BH487" s="10"/>
      <c r="BI487" s="10"/>
      <c r="BJ487" s="10"/>
      <c r="BK487" s="10"/>
      <c r="BL487" s="10"/>
      <c r="BM487" s="10"/>
      <c r="BN487" s="10"/>
      <c r="BO487" s="10"/>
      <c r="BP487" s="10"/>
      <c r="BQ487" s="10"/>
      <c r="BR487" s="10"/>
      <c r="BS487" s="10"/>
    </row>
    <row r="488" spans="1:71" x14ac:dyDescent="0.25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10"/>
      <c r="V488" s="10"/>
      <c r="W488" s="10"/>
      <c r="X488" s="10"/>
      <c r="Y488" s="10"/>
      <c r="Z488" s="10"/>
      <c r="AA488" s="10"/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  <c r="BC488" s="10"/>
      <c r="BD488" s="10"/>
      <c r="BE488" s="10"/>
      <c r="BF488" s="10"/>
      <c r="BG488" s="10"/>
      <c r="BH488" s="10"/>
      <c r="BI488" s="10"/>
      <c r="BJ488" s="10"/>
      <c r="BK488" s="10"/>
      <c r="BL488" s="10"/>
      <c r="BM488" s="10"/>
      <c r="BN488" s="10"/>
      <c r="BO488" s="10"/>
      <c r="BP488" s="10"/>
      <c r="BQ488" s="10"/>
      <c r="BR488" s="10"/>
      <c r="BS488" s="10"/>
    </row>
    <row r="489" spans="1:71" x14ac:dyDescent="0.25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10"/>
      <c r="V489" s="10"/>
      <c r="W489" s="10"/>
      <c r="X489" s="10"/>
      <c r="Y489" s="10"/>
      <c r="Z489" s="10"/>
      <c r="AA489" s="10"/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  <c r="BC489" s="10"/>
      <c r="BD489" s="10"/>
      <c r="BE489" s="10"/>
      <c r="BF489" s="10"/>
      <c r="BG489" s="10"/>
      <c r="BH489" s="10"/>
      <c r="BI489" s="10"/>
      <c r="BJ489" s="10"/>
      <c r="BK489" s="10"/>
      <c r="BL489" s="10"/>
      <c r="BM489" s="10"/>
      <c r="BN489" s="10"/>
      <c r="BO489" s="10"/>
      <c r="BP489" s="10"/>
      <c r="BQ489" s="10"/>
      <c r="BR489" s="10"/>
      <c r="BS489" s="10"/>
    </row>
    <row r="490" spans="1:71" x14ac:dyDescent="0.25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10"/>
      <c r="V490" s="10"/>
      <c r="W490" s="10"/>
      <c r="X490" s="10"/>
      <c r="Y490" s="10"/>
      <c r="Z490" s="10"/>
      <c r="AA490" s="10"/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  <c r="BC490" s="10"/>
      <c r="BD490" s="10"/>
      <c r="BE490" s="10"/>
      <c r="BF490" s="10"/>
      <c r="BG490" s="10"/>
      <c r="BH490" s="10"/>
      <c r="BI490" s="10"/>
      <c r="BJ490" s="10"/>
      <c r="BK490" s="10"/>
      <c r="BL490" s="10"/>
      <c r="BM490" s="10"/>
      <c r="BN490" s="10"/>
      <c r="BO490" s="10"/>
      <c r="BP490" s="10"/>
      <c r="BQ490" s="10"/>
      <c r="BR490" s="10"/>
      <c r="BS490" s="10"/>
    </row>
    <row r="491" spans="1:71" x14ac:dyDescent="0.25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10"/>
      <c r="V491" s="10"/>
      <c r="W491" s="10"/>
      <c r="X491" s="10"/>
      <c r="Y491" s="10"/>
      <c r="Z491" s="10"/>
      <c r="AA491" s="10"/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  <c r="BC491" s="10"/>
      <c r="BD491" s="10"/>
      <c r="BE491" s="10"/>
      <c r="BF491" s="10"/>
      <c r="BG491" s="10"/>
      <c r="BH491" s="10"/>
      <c r="BI491" s="10"/>
      <c r="BJ491" s="10"/>
      <c r="BK491" s="10"/>
      <c r="BL491" s="10"/>
      <c r="BM491" s="10"/>
      <c r="BN491" s="10"/>
      <c r="BO491" s="10"/>
      <c r="BP491" s="10"/>
      <c r="BQ491" s="10"/>
      <c r="BR491" s="10"/>
      <c r="BS491" s="10"/>
    </row>
    <row r="492" spans="1:71" x14ac:dyDescent="0.25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10"/>
      <c r="V492" s="10"/>
      <c r="W492" s="10"/>
      <c r="X492" s="10"/>
      <c r="Y492" s="10"/>
      <c r="Z492" s="10"/>
      <c r="AA492" s="10"/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  <c r="BC492" s="10"/>
      <c r="BD492" s="10"/>
      <c r="BE492" s="10"/>
      <c r="BF492" s="10"/>
      <c r="BG492" s="10"/>
      <c r="BH492" s="10"/>
      <c r="BI492" s="10"/>
      <c r="BJ492" s="10"/>
      <c r="BK492" s="10"/>
      <c r="BL492" s="10"/>
      <c r="BM492" s="10"/>
      <c r="BN492" s="10"/>
      <c r="BO492" s="10"/>
      <c r="BP492" s="10"/>
      <c r="BQ492" s="10"/>
      <c r="BR492" s="10"/>
      <c r="BS492" s="10"/>
    </row>
    <row r="493" spans="1:71" x14ac:dyDescent="0.25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10"/>
      <c r="V493" s="10"/>
      <c r="W493" s="10"/>
      <c r="X493" s="10"/>
      <c r="Y493" s="10"/>
      <c r="Z493" s="10"/>
      <c r="AA493" s="10"/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  <c r="BC493" s="10"/>
      <c r="BD493" s="10"/>
      <c r="BE493" s="10"/>
      <c r="BF493" s="10"/>
      <c r="BG493" s="10"/>
      <c r="BH493" s="10"/>
      <c r="BI493" s="10"/>
      <c r="BJ493" s="10"/>
      <c r="BK493" s="10"/>
      <c r="BL493" s="10"/>
      <c r="BM493" s="10"/>
      <c r="BN493" s="10"/>
      <c r="BO493" s="10"/>
      <c r="BP493" s="10"/>
      <c r="BQ493" s="10"/>
      <c r="BR493" s="10"/>
      <c r="BS493" s="10"/>
    </row>
    <row r="494" spans="1:71" x14ac:dyDescent="0.25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10"/>
      <c r="V494" s="10"/>
      <c r="W494" s="10"/>
      <c r="X494" s="10"/>
      <c r="Y494" s="10"/>
      <c r="Z494" s="10"/>
      <c r="AA494" s="10"/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  <c r="BC494" s="10"/>
      <c r="BD494" s="10"/>
      <c r="BE494" s="10"/>
      <c r="BF494" s="10"/>
      <c r="BG494" s="10"/>
      <c r="BH494" s="10"/>
      <c r="BI494" s="10"/>
      <c r="BJ494" s="10"/>
      <c r="BK494" s="10"/>
      <c r="BL494" s="10"/>
      <c r="BM494" s="10"/>
      <c r="BN494" s="10"/>
      <c r="BO494" s="10"/>
      <c r="BP494" s="10"/>
      <c r="BQ494" s="10"/>
      <c r="BR494" s="10"/>
      <c r="BS494" s="10"/>
    </row>
    <row r="495" spans="1:71" x14ac:dyDescent="0.25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10"/>
      <c r="V495" s="10"/>
      <c r="W495" s="10"/>
      <c r="X495" s="10"/>
      <c r="Y495" s="10"/>
      <c r="Z495" s="10"/>
      <c r="AA495" s="10"/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  <c r="BC495" s="10"/>
      <c r="BD495" s="10"/>
      <c r="BE495" s="10"/>
      <c r="BF495" s="10"/>
      <c r="BG495" s="10"/>
      <c r="BH495" s="10"/>
      <c r="BI495" s="10"/>
      <c r="BJ495" s="10"/>
      <c r="BK495" s="10"/>
      <c r="BL495" s="10"/>
      <c r="BM495" s="10"/>
      <c r="BN495" s="10"/>
      <c r="BO495" s="10"/>
      <c r="BP495" s="10"/>
      <c r="BQ495" s="10"/>
      <c r="BR495" s="10"/>
      <c r="BS495" s="10"/>
    </row>
    <row r="496" spans="1:71" x14ac:dyDescent="0.25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10"/>
      <c r="BD496" s="10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</row>
    <row r="497" spans="1:71" x14ac:dyDescent="0.25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10"/>
      <c r="BD497" s="10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</row>
    <row r="498" spans="1:71" x14ac:dyDescent="0.25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10"/>
      <c r="V498" s="10"/>
      <c r="W498" s="10"/>
      <c r="X498" s="10"/>
      <c r="Y498" s="10"/>
      <c r="Z498" s="10"/>
      <c r="AA498" s="10"/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  <c r="BC498" s="10"/>
      <c r="BD498" s="10"/>
      <c r="BE498" s="10"/>
      <c r="BF498" s="10"/>
      <c r="BG498" s="10"/>
      <c r="BH498" s="10"/>
      <c r="BI498" s="10"/>
      <c r="BJ498" s="10"/>
      <c r="BK498" s="10"/>
      <c r="BL498" s="10"/>
      <c r="BM498" s="10"/>
      <c r="BN498" s="10"/>
      <c r="BO498" s="10"/>
      <c r="BP498" s="10"/>
      <c r="BQ498" s="10"/>
      <c r="BR498" s="10"/>
      <c r="BS498" s="10"/>
    </row>
    <row r="499" spans="1:71" x14ac:dyDescent="0.25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10"/>
      <c r="V499" s="10"/>
      <c r="W499" s="10"/>
      <c r="X499" s="10"/>
      <c r="Y499" s="10"/>
      <c r="Z499" s="10"/>
      <c r="AA499" s="10"/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  <c r="BC499" s="10"/>
      <c r="BD499" s="10"/>
      <c r="BE499" s="10"/>
      <c r="BF499" s="10"/>
      <c r="BG499" s="10"/>
      <c r="BH499" s="10"/>
      <c r="BI499" s="10"/>
      <c r="BJ499" s="10"/>
      <c r="BK499" s="10"/>
      <c r="BL499" s="10"/>
      <c r="BM499" s="10"/>
      <c r="BN499" s="10"/>
      <c r="BO499" s="10"/>
      <c r="BP499" s="10"/>
      <c r="BQ499" s="10"/>
      <c r="BR499" s="10"/>
      <c r="BS499" s="10"/>
    </row>
    <row r="500" spans="1:71" x14ac:dyDescent="0.25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10"/>
      <c r="V500" s="10"/>
      <c r="W500" s="10"/>
      <c r="X500" s="10"/>
      <c r="Y500" s="10"/>
      <c r="Z500" s="10"/>
      <c r="AA500" s="10"/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  <c r="BC500" s="10"/>
      <c r="BD500" s="10"/>
      <c r="BE500" s="10"/>
      <c r="BF500" s="10"/>
      <c r="BG500" s="10"/>
      <c r="BH500" s="10"/>
      <c r="BI500" s="10"/>
      <c r="BJ500" s="10"/>
      <c r="BK500" s="10"/>
      <c r="BL500" s="10"/>
      <c r="BM500" s="10"/>
      <c r="BN500" s="10"/>
      <c r="BO500" s="10"/>
      <c r="BP500" s="10"/>
      <c r="BQ500" s="10"/>
      <c r="BR500" s="10"/>
      <c r="BS500" s="10"/>
    </row>
    <row r="501" spans="1:71" x14ac:dyDescent="0.25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10"/>
      <c r="V501" s="10"/>
      <c r="W501" s="10"/>
      <c r="X501" s="10"/>
      <c r="Y501" s="10"/>
      <c r="Z501" s="10"/>
      <c r="AA501" s="10"/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  <c r="BC501" s="10"/>
      <c r="BD501" s="10"/>
      <c r="BE501" s="10"/>
      <c r="BF501" s="10"/>
      <c r="BG501" s="10"/>
      <c r="BH501" s="10"/>
      <c r="BI501" s="10"/>
      <c r="BJ501" s="10"/>
      <c r="BK501" s="10"/>
      <c r="BL501" s="10"/>
      <c r="BM501" s="10"/>
      <c r="BN501" s="10"/>
      <c r="BO501" s="10"/>
      <c r="BP501" s="10"/>
      <c r="BQ501" s="10"/>
      <c r="BR501" s="10"/>
      <c r="BS501" s="10"/>
    </row>
    <row r="502" spans="1:71" x14ac:dyDescent="0.25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10"/>
      <c r="V502" s="10"/>
      <c r="W502" s="10"/>
      <c r="X502" s="10"/>
      <c r="Y502" s="10"/>
      <c r="Z502" s="10"/>
      <c r="AA502" s="10"/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  <c r="BC502" s="10"/>
      <c r="BD502" s="10"/>
      <c r="BE502" s="10"/>
      <c r="BF502" s="10"/>
      <c r="BG502" s="10"/>
      <c r="BH502" s="10"/>
      <c r="BI502" s="10"/>
      <c r="BJ502" s="10"/>
      <c r="BK502" s="10"/>
      <c r="BL502" s="10"/>
      <c r="BM502" s="10"/>
      <c r="BN502" s="10"/>
      <c r="BO502" s="10"/>
      <c r="BP502" s="10"/>
      <c r="BQ502" s="10"/>
      <c r="BR502" s="10"/>
      <c r="BS502" s="10"/>
    </row>
    <row r="503" spans="1:71" x14ac:dyDescent="0.25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10"/>
      <c r="V503" s="10"/>
      <c r="W503" s="10"/>
      <c r="X503" s="10"/>
      <c r="Y503" s="10"/>
      <c r="Z503" s="10"/>
      <c r="AA503" s="10"/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  <c r="BC503" s="10"/>
      <c r="BD503" s="10"/>
      <c r="BE503" s="10"/>
      <c r="BF503" s="10"/>
      <c r="BG503" s="10"/>
      <c r="BH503" s="10"/>
      <c r="BI503" s="10"/>
      <c r="BJ503" s="10"/>
      <c r="BK503" s="10"/>
      <c r="BL503" s="10"/>
      <c r="BM503" s="10"/>
      <c r="BN503" s="10"/>
      <c r="BO503" s="10"/>
      <c r="BP503" s="10"/>
      <c r="BQ503" s="10"/>
      <c r="BR503" s="10"/>
      <c r="BS503" s="10"/>
    </row>
    <row r="504" spans="1:71" x14ac:dyDescent="0.25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10"/>
      <c r="V504" s="10"/>
      <c r="W504" s="10"/>
      <c r="X504" s="10"/>
      <c r="Y504" s="10"/>
      <c r="Z504" s="10"/>
      <c r="AA504" s="10"/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  <c r="BC504" s="10"/>
      <c r="BD504" s="10"/>
      <c r="BE504" s="10"/>
      <c r="BF504" s="10"/>
      <c r="BG504" s="10"/>
      <c r="BH504" s="10"/>
      <c r="BI504" s="10"/>
      <c r="BJ504" s="10"/>
      <c r="BK504" s="10"/>
      <c r="BL504" s="10"/>
      <c r="BM504" s="10"/>
      <c r="BN504" s="10"/>
      <c r="BO504" s="10"/>
      <c r="BP504" s="10"/>
      <c r="BQ504" s="10"/>
      <c r="BR504" s="10"/>
      <c r="BS504" s="10"/>
    </row>
    <row r="505" spans="1:71" x14ac:dyDescent="0.25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10"/>
      <c r="V505" s="10"/>
      <c r="W505" s="10"/>
      <c r="X505" s="10"/>
      <c r="Y505" s="10"/>
      <c r="Z505" s="10"/>
      <c r="AA505" s="10"/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  <c r="BC505" s="10"/>
      <c r="BD505" s="10"/>
      <c r="BE505" s="10"/>
      <c r="BF505" s="10"/>
      <c r="BG505" s="10"/>
      <c r="BH505" s="10"/>
      <c r="BI505" s="10"/>
      <c r="BJ505" s="10"/>
      <c r="BK505" s="10"/>
      <c r="BL505" s="10"/>
      <c r="BM505" s="10"/>
      <c r="BN505" s="10"/>
      <c r="BO505" s="10"/>
      <c r="BP505" s="10"/>
      <c r="BQ505" s="10"/>
      <c r="BR505" s="10"/>
      <c r="BS505" s="10"/>
    </row>
    <row r="506" spans="1:71" x14ac:dyDescent="0.25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10"/>
      <c r="V506" s="10"/>
      <c r="W506" s="10"/>
      <c r="X506" s="10"/>
      <c r="Y506" s="10"/>
      <c r="Z506" s="10"/>
      <c r="AA506" s="10"/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  <c r="BC506" s="10"/>
      <c r="BD506" s="10"/>
      <c r="BE506" s="10"/>
      <c r="BF506" s="10"/>
      <c r="BG506" s="10"/>
      <c r="BH506" s="10"/>
      <c r="BI506" s="10"/>
      <c r="BJ506" s="10"/>
      <c r="BK506" s="10"/>
      <c r="BL506" s="10"/>
      <c r="BM506" s="10"/>
      <c r="BN506" s="10"/>
      <c r="BO506" s="10"/>
      <c r="BP506" s="10"/>
      <c r="BQ506" s="10"/>
      <c r="BR506" s="10"/>
      <c r="BS506" s="10"/>
    </row>
    <row r="507" spans="1:71" x14ac:dyDescent="0.25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10"/>
      <c r="BD507" s="10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</row>
    <row r="508" spans="1:71" x14ac:dyDescent="0.25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10"/>
      <c r="BD508" s="10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</row>
    <row r="509" spans="1:71" x14ac:dyDescent="0.25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10"/>
      <c r="V509" s="10"/>
      <c r="W509" s="10"/>
      <c r="X509" s="10"/>
      <c r="Y509" s="10"/>
      <c r="Z509" s="10"/>
      <c r="AA509" s="10"/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  <c r="BC509" s="10"/>
      <c r="BD509" s="10"/>
      <c r="BE509" s="10"/>
      <c r="BF509" s="10"/>
      <c r="BG509" s="10"/>
      <c r="BH509" s="10"/>
      <c r="BI509" s="10"/>
      <c r="BJ509" s="10"/>
      <c r="BK509" s="10"/>
      <c r="BL509" s="10"/>
      <c r="BM509" s="10"/>
      <c r="BN509" s="10"/>
      <c r="BO509" s="10"/>
      <c r="BP509" s="10"/>
      <c r="BQ509" s="10"/>
      <c r="BR509" s="10"/>
      <c r="BS509" s="10"/>
    </row>
    <row r="510" spans="1:71" x14ac:dyDescent="0.25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10"/>
      <c r="V510" s="10"/>
      <c r="W510" s="10"/>
      <c r="X510" s="10"/>
      <c r="Y510" s="10"/>
      <c r="Z510" s="10"/>
      <c r="AA510" s="10"/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  <c r="BC510" s="10"/>
      <c r="BD510" s="10"/>
      <c r="BE510" s="10"/>
      <c r="BF510" s="10"/>
      <c r="BG510" s="10"/>
      <c r="BH510" s="10"/>
      <c r="BI510" s="10"/>
      <c r="BJ510" s="10"/>
      <c r="BK510" s="10"/>
      <c r="BL510" s="10"/>
      <c r="BM510" s="10"/>
      <c r="BN510" s="10"/>
      <c r="BO510" s="10"/>
      <c r="BP510" s="10"/>
      <c r="BQ510" s="10"/>
      <c r="BR510" s="10"/>
      <c r="BS510" s="10"/>
    </row>
    <row r="511" spans="1:71" x14ac:dyDescent="0.25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10"/>
      <c r="V511" s="10"/>
      <c r="W511" s="10"/>
      <c r="X511" s="10"/>
      <c r="Y511" s="10"/>
      <c r="Z511" s="10"/>
      <c r="AA511" s="10"/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  <c r="BC511" s="10"/>
      <c r="BD511" s="10"/>
      <c r="BE511" s="10"/>
      <c r="BF511" s="10"/>
      <c r="BG511" s="10"/>
      <c r="BH511" s="10"/>
      <c r="BI511" s="10"/>
      <c r="BJ511" s="10"/>
      <c r="BK511" s="10"/>
      <c r="BL511" s="10"/>
      <c r="BM511" s="10"/>
      <c r="BN511" s="10"/>
      <c r="BO511" s="10"/>
      <c r="BP511" s="10"/>
      <c r="BQ511" s="10"/>
      <c r="BR511" s="10"/>
      <c r="BS511" s="10"/>
    </row>
    <row r="512" spans="1:71" x14ac:dyDescent="0.25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10"/>
      <c r="V512" s="10"/>
      <c r="W512" s="10"/>
      <c r="X512" s="10"/>
      <c r="Y512" s="10"/>
      <c r="Z512" s="10"/>
      <c r="AA512" s="10"/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  <c r="BC512" s="10"/>
      <c r="BD512" s="10"/>
      <c r="BE512" s="10"/>
      <c r="BF512" s="10"/>
      <c r="BG512" s="10"/>
      <c r="BH512" s="10"/>
      <c r="BI512" s="10"/>
      <c r="BJ512" s="10"/>
      <c r="BK512" s="10"/>
      <c r="BL512" s="10"/>
      <c r="BM512" s="10"/>
      <c r="BN512" s="10"/>
      <c r="BO512" s="10"/>
      <c r="BP512" s="10"/>
      <c r="BQ512" s="10"/>
      <c r="BR512" s="10"/>
      <c r="BS512" s="10"/>
    </row>
    <row r="513" spans="1:71" x14ac:dyDescent="0.25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10"/>
      <c r="V513" s="10"/>
      <c r="W513" s="10"/>
      <c r="X513" s="10"/>
      <c r="Y513" s="10"/>
      <c r="Z513" s="10"/>
      <c r="AA513" s="10"/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  <c r="BC513" s="10"/>
      <c r="BD513" s="10"/>
      <c r="BE513" s="10"/>
      <c r="BF513" s="10"/>
      <c r="BG513" s="10"/>
      <c r="BH513" s="10"/>
      <c r="BI513" s="10"/>
      <c r="BJ513" s="10"/>
      <c r="BK513" s="10"/>
      <c r="BL513" s="10"/>
      <c r="BM513" s="10"/>
      <c r="BN513" s="10"/>
      <c r="BO513" s="10"/>
      <c r="BP513" s="10"/>
      <c r="BQ513" s="10"/>
      <c r="BR513" s="10"/>
      <c r="BS513" s="10"/>
    </row>
    <row r="514" spans="1:71" x14ac:dyDescent="0.25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10"/>
      <c r="V514" s="10"/>
      <c r="W514" s="10"/>
      <c r="X514" s="10"/>
      <c r="Y514" s="10"/>
      <c r="Z514" s="10"/>
      <c r="AA514" s="10"/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  <c r="BC514" s="10"/>
      <c r="BD514" s="10"/>
      <c r="BE514" s="10"/>
      <c r="BF514" s="10"/>
      <c r="BG514" s="10"/>
      <c r="BH514" s="10"/>
      <c r="BI514" s="10"/>
      <c r="BJ514" s="10"/>
      <c r="BK514" s="10"/>
      <c r="BL514" s="10"/>
      <c r="BM514" s="10"/>
      <c r="BN514" s="10"/>
      <c r="BO514" s="10"/>
      <c r="BP514" s="10"/>
      <c r="BQ514" s="10"/>
      <c r="BR514" s="10"/>
      <c r="BS514" s="10"/>
    </row>
    <row r="515" spans="1:71" x14ac:dyDescent="0.25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10"/>
      <c r="V515" s="10"/>
      <c r="W515" s="10"/>
      <c r="X515" s="10"/>
      <c r="Y515" s="10"/>
      <c r="Z515" s="10"/>
      <c r="AA515" s="10"/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  <c r="BC515" s="10"/>
      <c r="BD515" s="10"/>
      <c r="BE515" s="10"/>
      <c r="BF515" s="10"/>
      <c r="BG515" s="10"/>
      <c r="BH515" s="10"/>
      <c r="BI515" s="10"/>
      <c r="BJ515" s="10"/>
      <c r="BK515" s="10"/>
      <c r="BL515" s="10"/>
      <c r="BM515" s="10"/>
      <c r="BN515" s="10"/>
      <c r="BO515" s="10"/>
      <c r="BP515" s="10"/>
      <c r="BQ515" s="10"/>
      <c r="BR515" s="10"/>
      <c r="BS515" s="10"/>
    </row>
    <row r="516" spans="1:71" x14ac:dyDescent="0.25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10"/>
      <c r="V516" s="10"/>
      <c r="W516" s="10"/>
      <c r="X516" s="10"/>
      <c r="Y516" s="10"/>
      <c r="Z516" s="10"/>
      <c r="AA516" s="10"/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  <c r="BC516" s="10"/>
      <c r="BD516" s="10"/>
      <c r="BE516" s="10"/>
      <c r="BF516" s="10"/>
      <c r="BG516" s="10"/>
      <c r="BH516" s="10"/>
      <c r="BI516" s="10"/>
      <c r="BJ516" s="10"/>
      <c r="BK516" s="10"/>
      <c r="BL516" s="10"/>
      <c r="BM516" s="10"/>
      <c r="BN516" s="10"/>
      <c r="BO516" s="10"/>
      <c r="BP516" s="10"/>
      <c r="BQ516" s="10"/>
      <c r="BR516" s="10"/>
      <c r="BS516" s="10"/>
    </row>
    <row r="517" spans="1:71" x14ac:dyDescent="0.25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10"/>
      <c r="V517" s="10"/>
      <c r="W517" s="10"/>
      <c r="X517" s="10"/>
      <c r="Y517" s="10"/>
      <c r="Z517" s="10"/>
      <c r="AA517" s="10"/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  <c r="BC517" s="10"/>
      <c r="BD517" s="10"/>
      <c r="BE517" s="10"/>
      <c r="BF517" s="10"/>
      <c r="BG517" s="10"/>
      <c r="BH517" s="10"/>
      <c r="BI517" s="10"/>
      <c r="BJ517" s="10"/>
      <c r="BK517" s="10"/>
      <c r="BL517" s="10"/>
      <c r="BM517" s="10"/>
      <c r="BN517" s="10"/>
      <c r="BO517" s="10"/>
      <c r="BP517" s="10"/>
      <c r="BQ517" s="10"/>
      <c r="BR517" s="10"/>
      <c r="BS517" s="10"/>
    </row>
    <row r="518" spans="1:71" x14ac:dyDescent="0.25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10"/>
      <c r="V518" s="10"/>
      <c r="W518" s="10"/>
      <c r="X518" s="10"/>
      <c r="Y518" s="10"/>
      <c r="Z518" s="10"/>
      <c r="AA518" s="10"/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  <c r="BC518" s="10"/>
      <c r="BD518" s="10"/>
      <c r="BE518" s="10"/>
      <c r="BF518" s="10"/>
      <c r="BG518" s="10"/>
      <c r="BH518" s="10"/>
      <c r="BI518" s="10"/>
      <c r="BJ518" s="10"/>
      <c r="BK518" s="10"/>
      <c r="BL518" s="10"/>
      <c r="BM518" s="10"/>
      <c r="BN518" s="10"/>
      <c r="BO518" s="10"/>
      <c r="BP518" s="10"/>
      <c r="BQ518" s="10"/>
      <c r="BR518" s="10"/>
      <c r="BS518" s="10"/>
    </row>
    <row r="519" spans="1:71" x14ac:dyDescent="0.25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10"/>
      <c r="V519" s="10"/>
      <c r="W519" s="10"/>
      <c r="X519" s="10"/>
      <c r="Y519" s="10"/>
      <c r="Z519" s="10"/>
      <c r="AA519" s="10"/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  <c r="BC519" s="10"/>
      <c r="BD519" s="10"/>
      <c r="BE519" s="10"/>
      <c r="BF519" s="10"/>
      <c r="BG519" s="10"/>
      <c r="BH519" s="10"/>
      <c r="BI519" s="10"/>
      <c r="BJ519" s="10"/>
      <c r="BK519" s="10"/>
      <c r="BL519" s="10"/>
      <c r="BM519" s="10"/>
      <c r="BN519" s="10"/>
      <c r="BO519" s="10"/>
      <c r="BP519" s="10"/>
      <c r="BQ519" s="10"/>
      <c r="BR519" s="10"/>
      <c r="BS519" s="10"/>
    </row>
    <row r="520" spans="1:71" x14ac:dyDescent="0.25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10"/>
      <c r="V520" s="10"/>
      <c r="W520" s="10"/>
      <c r="X520" s="10"/>
      <c r="Y520" s="10"/>
      <c r="Z520" s="10"/>
      <c r="AA520" s="10"/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  <c r="BC520" s="10"/>
      <c r="BD520" s="10"/>
      <c r="BE520" s="10"/>
      <c r="BF520" s="10"/>
      <c r="BG520" s="10"/>
      <c r="BH520" s="10"/>
      <c r="BI520" s="10"/>
      <c r="BJ520" s="10"/>
      <c r="BK520" s="10"/>
      <c r="BL520" s="10"/>
      <c r="BM520" s="10"/>
      <c r="BN520" s="10"/>
      <c r="BO520" s="10"/>
      <c r="BP520" s="10"/>
      <c r="BQ520" s="10"/>
      <c r="BR520" s="10"/>
      <c r="BS520" s="10"/>
    </row>
    <row r="521" spans="1:71" x14ac:dyDescent="0.25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10"/>
      <c r="V521" s="10"/>
      <c r="W521" s="10"/>
      <c r="X521" s="10"/>
      <c r="Y521" s="10"/>
      <c r="Z521" s="10"/>
      <c r="AA521" s="10"/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  <c r="BC521" s="10"/>
      <c r="BD521" s="10"/>
      <c r="BE521" s="10"/>
      <c r="BF521" s="10"/>
      <c r="BG521" s="10"/>
      <c r="BH521" s="10"/>
      <c r="BI521" s="10"/>
      <c r="BJ521" s="10"/>
      <c r="BK521" s="10"/>
      <c r="BL521" s="10"/>
      <c r="BM521" s="10"/>
      <c r="BN521" s="10"/>
      <c r="BO521" s="10"/>
      <c r="BP521" s="10"/>
      <c r="BQ521" s="10"/>
      <c r="BR521" s="10"/>
      <c r="BS521" s="10"/>
    </row>
    <row r="522" spans="1:71" x14ac:dyDescent="0.25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10"/>
      <c r="V522" s="10"/>
      <c r="W522" s="10"/>
      <c r="X522" s="10"/>
      <c r="Y522" s="10"/>
      <c r="Z522" s="10"/>
      <c r="AA522" s="10"/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  <c r="BC522" s="10"/>
      <c r="BD522" s="10"/>
      <c r="BE522" s="10"/>
      <c r="BF522" s="10"/>
      <c r="BG522" s="10"/>
      <c r="BH522" s="10"/>
      <c r="BI522" s="10"/>
      <c r="BJ522" s="10"/>
      <c r="BK522" s="10"/>
      <c r="BL522" s="10"/>
      <c r="BM522" s="10"/>
      <c r="BN522" s="10"/>
      <c r="BO522" s="10"/>
      <c r="BP522" s="10"/>
      <c r="BQ522" s="10"/>
      <c r="BR522" s="10"/>
      <c r="BS522" s="10"/>
    </row>
    <row r="523" spans="1:71" x14ac:dyDescent="0.25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10"/>
      <c r="V523" s="10"/>
      <c r="W523" s="10"/>
      <c r="X523" s="10"/>
      <c r="Y523" s="10"/>
      <c r="Z523" s="10"/>
      <c r="AA523" s="10"/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  <c r="BC523" s="10"/>
      <c r="BD523" s="10"/>
      <c r="BE523" s="10"/>
      <c r="BF523" s="10"/>
      <c r="BG523" s="10"/>
      <c r="BH523" s="10"/>
      <c r="BI523" s="10"/>
      <c r="BJ523" s="10"/>
      <c r="BK523" s="10"/>
      <c r="BL523" s="10"/>
      <c r="BM523" s="10"/>
      <c r="BN523" s="10"/>
      <c r="BO523" s="10"/>
      <c r="BP523" s="10"/>
      <c r="BQ523" s="10"/>
      <c r="BR523" s="10"/>
      <c r="BS523" s="10"/>
    </row>
    <row r="524" spans="1:71" x14ac:dyDescent="0.25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10"/>
      <c r="BD524" s="10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</row>
    <row r="525" spans="1:71" x14ac:dyDescent="0.25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10"/>
      <c r="BD525" s="10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</row>
    <row r="526" spans="1:71" x14ac:dyDescent="0.25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10"/>
      <c r="V526" s="10"/>
      <c r="W526" s="10"/>
      <c r="X526" s="10"/>
      <c r="Y526" s="10"/>
      <c r="Z526" s="10"/>
      <c r="AA526" s="10"/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  <c r="BC526" s="10"/>
      <c r="BD526" s="10"/>
      <c r="BE526" s="10"/>
      <c r="BF526" s="10"/>
      <c r="BG526" s="10"/>
      <c r="BH526" s="10"/>
      <c r="BI526" s="10"/>
      <c r="BJ526" s="10"/>
      <c r="BK526" s="10"/>
      <c r="BL526" s="10"/>
      <c r="BM526" s="10"/>
      <c r="BN526" s="10"/>
      <c r="BO526" s="10"/>
      <c r="BP526" s="10"/>
      <c r="BQ526" s="10"/>
      <c r="BR526" s="10"/>
      <c r="BS526" s="10"/>
    </row>
    <row r="527" spans="1:71" x14ac:dyDescent="0.25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10"/>
      <c r="V527" s="10"/>
      <c r="W527" s="10"/>
      <c r="X527" s="10"/>
      <c r="Y527" s="10"/>
      <c r="Z527" s="10"/>
      <c r="AA527" s="10"/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  <c r="BC527" s="10"/>
      <c r="BD527" s="10"/>
      <c r="BE527" s="10"/>
      <c r="BF527" s="10"/>
      <c r="BG527" s="10"/>
      <c r="BH527" s="10"/>
      <c r="BI527" s="10"/>
      <c r="BJ527" s="10"/>
      <c r="BK527" s="10"/>
      <c r="BL527" s="10"/>
      <c r="BM527" s="10"/>
      <c r="BN527" s="10"/>
      <c r="BO527" s="10"/>
      <c r="BP527" s="10"/>
      <c r="BQ527" s="10"/>
      <c r="BR527" s="10"/>
      <c r="BS527" s="10"/>
    </row>
    <row r="528" spans="1:71" x14ac:dyDescent="0.25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10"/>
      <c r="V528" s="10"/>
      <c r="W528" s="10"/>
      <c r="X528" s="10"/>
      <c r="Y528" s="10"/>
      <c r="Z528" s="10"/>
      <c r="AA528" s="10"/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  <c r="BC528" s="10"/>
      <c r="BD528" s="10"/>
      <c r="BE528" s="10"/>
      <c r="BF528" s="10"/>
      <c r="BG528" s="10"/>
      <c r="BH528" s="10"/>
      <c r="BI528" s="10"/>
      <c r="BJ528" s="10"/>
      <c r="BK528" s="10"/>
      <c r="BL528" s="10"/>
      <c r="BM528" s="10"/>
      <c r="BN528" s="10"/>
      <c r="BO528" s="10"/>
      <c r="BP528" s="10"/>
      <c r="BQ528" s="10"/>
      <c r="BR528" s="10"/>
      <c r="BS528" s="10"/>
    </row>
    <row r="529" spans="1:71" x14ac:dyDescent="0.25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10"/>
      <c r="V529" s="10"/>
      <c r="W529" s="10"/>
      <c r="X529" s="10"/>
      <c r="Y529" s="10"/>
      <c r="Z529" s="10"/>
      <c r="AA529" s="10"/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  <c r="BC529" s="10"/>
      <c r="BD529" s="10"/>
      <c r="BE529" s="10"/>
      <c r="BF529" s="10"/>
      <c r="BG529" s="10"/>
      <c r="BH529" s="10"/>
      <c r="BI529" s="10"/>
      <c r="BJ529" s="10"/>
      <c r="BK529" s="10"/>
      <c r="BL529" s="10"/>
      <c r="BM529" s="10"/>
      <c r="BN529" s="10"/>
      <c r="BO529" s="10"/>
      <c r="BP529" s="10"/>
      <c r="BQ529" s="10"/>
      <c r="BR529" s="10"/>
      <c r="BS529" s="10"/>
    </row>
    <row r="530" spans="1:71" x14ac:dyDescent="0.25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10"/>
      <c r="V530" s="10"/>
      <c r="W530" s="10"/>
      <c r="X530" s="10"/>
      <c r="Y530" s="10"/>
      <c r="Z530" s="10"/>
      <c r="AA530" s="10"/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  <c r="BC530" s="10"/>
      <c r="BD530" s="10"/>
      <c r="BE530" s="10"/>
      <c r="BF530" s="10"/>
      <c r="BG530" s="10"/>
      <c r="BH530" s="10"/>
      <c r="BI530" s="10"/>
      <c r="BJ530" s="10"/>
      <c r="BK530" s="10"/>
      <c r="BL530" s="10"/>
      <c r="BM530" s="10"/>
      <c r="BN530" s="10"/>
      <c r="BO530" s="10"/>
      <c r="BP530" s="10"/>
      <c r="BQ530" s="10"/>
      <c r="BR530" s="10"/>
      <c r="BS530" s="10"/>
    </row>
    <row r="531" spans="1:71" x14ac:dyDescent="0.25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10"/>
      <c r="V531" s="10"/>
      <c r="W531" s="10"/>
      <c r="X531" s="10"/>
      <c r="Y531" s="10"/>
      <c r="Z531" s="10"/>
      <c r="AA531" s="10"/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  <c r="BC531" s="10"/>
      <c r="BD531" s="10"/>
      <c r="BE531" s="10"/>
      <c r="BF531" s="10"/>
      <c r="BG531" s="10"/>
      <c r="BH531" s="10"/>
      <c r="BI531" s="10"/>
      <c r="BJ531" s="10"/>
      <c r="BK531" s="10"/>
      <c r="BL531" s="10"/>
      <c r="BM531" s="10"/>
      <c r="BN531" s="10"/>
      <c r="BO531" s="10"/>
      <c r="BP531" s="10"/>
      <c r="BQ531" s="10"/>
      <c r="BR531" s="10"/>
      <c r="BS531" s="10"/>
    </row>
    <row r="532" spans="1:71" x14ac:dyDescent="0.25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10"/>
      <c r="V532" s="10"/>
      <c r="W532" s="10"/>
      <c r="X532" s="10"/>
      <c r="Y532" s="10"/>
      <c r="Z532" s="10"/>
      <c r="AA532" s="10"/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  <c r="BC532" s="10"/>
      <c r="BD532" s="10"/>
      <c r="BE532" s="10"/>
      <c r="BF532" s="10"/>
      <c r="BG532" s="10"/>
      <c r="BH532" s="10"/>
      <c r="BI532" s="10"/>
      <c r="BJ532" s="10"/>
      <c r="BK532" s="10"/>
      <c r="BL532" s="10"/>
      <c r="BM532" s="10"/>
      <c r="BN532" s="10"/>
      <c r="BO532" s="10"/>
      <c r="BP532" s="10"/>
      <c r="BQ532" s="10"/>
      <c r="BR532" s="10"/>
      <c r="BS532" s="10"/>
    </row>
    <row r="533" spans="1:71" x14ac:dyDescent="0.25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10"/>
      <c r="V533" s="10"/>
      <c r="W533" s="10"/>
      <c r="X533" s="10"/>
      <c r="Y533" s="10"/>
      <c r="Z533" s="10"/>
      <c r="AA533" s="10"/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  <c r="BC533" s="10"/>
      <c r="BD533" s="10"/>
      <c r="BE533" s="10"/>
      <c r="BF533" s="10"/>
      <c r="BG533" s="10"/>
      <c r="BH533" s="10"/>
      <c r="BI533" s="10"/>
      <c r="BJ533" s="10"/>
      <c r="BK533" s="10"/>
      <c r="BL533" s="10"/>
      <c r="BM533" s="10"/>
      <c r="BN533" s="10"/>
      <c r="BO533" s="10"/>
      <c r="BP533" s="10"/>
      <c r="BQ533" s="10"/>
      <c r="BR533" s="10"/>
      <c r="BS533" s="10"/>
    </row>
    <row r="534" spans="1:71" x14ac:dyDescent="0.25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10"/>
      <c r="V534" s="10"/>
      <c r="W534" s="10"/>
      <c r="X534" s="10"/>
      <c r="Y534" s="10"/>
      <c r="Z534" s="10"/>
      <c r="AA534" s="10"/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  <c r="BC534" s="10"/>
      <c r="BD534" s="10"/>
      <c r="BE534" s="10"/>
      <c r="BF534" s="10"/>
      <c r="BG534" s="10"/>
      <c r="BH534" s="10"/>
      <c r="BI534" s="10"/>
      <c r="BJ534" s="10"/>
      <c r="BK534" s="10"/>
      <c r="BL534" s="10"/>
      <c r="BM534" s="10"/>
      <c r="BN534" s="10"/>
      <c r="BO534" s="10"/>
      <c r="BP534" s="10"/>
      <c r="BQ534" s="10"/>
      <c r="BR534" s="10"/>
      <c r="BS534" s="10"/>
    </row>
    <row r="535" spans="1:71" x14ac:dyDescent="0.25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10"/>
      <c r="V535" s="10"/>
      <c r="W535" s="10"/>
      <c r="X535" s="10"/>
      <c r="Y535" s="10"/>
      <c r="Z535" s="10"/>
      <c r="AA535" s="10"/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  <c r="BC535" s="10"/>
      <c r="BD535" s="10"/>
      <c r="BE535" s="10"/>
      <c r="BF535" s="10"/>
      <c r="BG535" s="10"/>
      <c r="BH535" s="10"/>
      <c r="BI535" s="10"/>
      <c r="BJ535" s="10"/>
      <c r="BK535" s="10"/>
      <c r="BL535" s="10"/>
      <c r="BM535" s="10"/>
      <c r="BN535" s="10"/>
      <c r="BO535" s="10"/>
      <c r="BP535" s="10"/>
      <c r="BQ535" s="10"/>
      <c r="BR535" s="10"/>
      <c r="BS535" s="10"/>
    </row>
    <row r="536" spans="1:71" x14ac:dyDescent="0.25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10"/>
      <c r="V536" s="10"/>
      <c r="W536" s="10"/>
      <c r="X536" s="10"/>
      <c r="Y536" s="10"/>
      <c r="Z536" s="10"/>
      <c r="AA536" s="10"/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  <c r="BC536" s="10"/>
      <c r="BD536" s="10"/>
      <c r="BE536" s="10"/>
      <c r="BF536" s="10"/>
      <c r="BG536" s="10"/>
      <c r="BH536" s="10"/>
      <c r="BI536" s="10"/>
      <c r="BJ536" s="10"/>
      <c r="BK536" s="10"/>
      <c r="BL536" s="10"/>
      <c r="BM536" s="10"/>
      <c r="BN536" s="10"/>
      <c r="BO536" s="10"/>
      <c r="BP536" s="10"/>
      <c r="BQ536" s="10"/>
      <c r="BR536" s="10"/>
      <c r="BS536" s="10"/>
    </row>
    <row r="537" spans="1:71" x14ac:dyDescent="0.25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10"/>
      <c r="V537" s="10"/>
      <c r="W537" s="10"/>
      <c r="X537" s="10"/>
      <c r="Y537" s="10"/>
      <c r="Z537" s="10"/>
      <c r="AA537" s="10"/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  <c r="BC537" s="10"/>
      <c r="BD537" s="10"/>
      <c r="BE537" s="10"/>
      <c r="BF537" s="10"/>
      <c r="BG537" s="10"/>
      <c r="BH537" s="10"/>
      <c r="BI537" s="10"/>
      <c r="BJ537" s="10"/>
      <c r="BK537" s="10"/>
      <c r="BL537" s="10"/>
      <c r="BM537" s="10"/>
      <c r="BN537" s="10"/>
      <c r="BO537" s="10"/>
      <c r="BP537" s="10"/>
      <c r="BQ537" s="10"/>
      <c r="BR537" s="10"/>
      <c r="BS537" s="10"/>
    </row>
    <row r="538" spans="1:71" x14ac:dyDescent="0.25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10"/>
      <c r="V538" s="10"/>
      <c r="W538" s="10"/>
      <c r="X538" s="10"/>
      <c r="Y538" s="10"/>
      <c r="Z538" s="10"/>
      <c r="AA538" s="10"/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  <c r="BC538" s="10"/>
      <c r="BD538" s="10"/>
      <c r="BE538" s="10"/>
      <c r="BF538" s="10"/>
      <c r="BG538" s="10"/>
      <c r="BH538" s="10"/>
      <c r="BI538" s="10"/>
      <c r="BJ538" s="10"/>
      <c r="BK538" s="10"/>
      <c r="BL538" s="10"/>
      <c r="BM538" s="10"/>
      <c r="BN538" s="10"/>
      <c r="BO538" s="10"/>
      <c r="BP538" s="10"/>
      <c r="BQ538" s="10"/>
      <c r="BR538" s="10"/>
      <c r="BS538" s="10"/>
    </row>
    <row r="539" spans="1:71" x14ac:dyDescent="0.25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10"/>
      <c r="V539" s="10"/>
      <c r="W539" s="10"/>
      <c r="X539" s="10"/>
      <c r="Y539" s="10"/>
      <c r="Z539" s="10"/>
      <c r="AA539" s="10"/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  <c r="BC539" s="10"/>
      <c r="BD539" s="10"/>
      <c r="BE539" s="10"/>
      <c r="BF539" s="10"/>
      <c r="BG539" s="10"/>
      <c r="BH539" s="10"/>
      <c r="BI539" s="10"/>
      <c r="BJ539" s="10"/>
      <c r="BK539" s="10"/>
      <c r="BL539" s="10"/>
      <c r="BM539" s="10"/>
      <c r="BN539" s="10"/>
      <c r="BO539" s="10"/>
      <c r="BP539" s="10"/>
      <c r="BQ539" s="10"/>
      <c r="BR539" s="10"/>
      <c r="BS539" s="10"/>
    </row>
    <row r="540" spans="1:71" x14ac:dyDescent="0.25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10"/>
      <c r="V540" s="10"/>
      <c r="W540" s="10"/>
      <c r="X540" s="10"/>
      <c r="Y540" s="10"/>
      <c r="Z540" s="10"/>
      <c r="AA540" s="10"/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  <c r="BC540" s="10"/>
      <c r="BD540" s="10"/>
      <c r="BE540" s="10"/>
      <c r="BF540" s="10"/>
      <c r="BG540" s="10"/>
      <c r="BH540" s="10"/>
      <c r="BI540" s="10"/>
      <c r="BJ540" s="10"/>
      <c r="BK540" s="10"/>
      <c r="BL540" s="10"/>
      <c r="BM540" s="10"/>
      <c r="BN540" s="10"/>
      <c r="BO540" s="10"/>
      <c r="BP540" s="10"/>
      <c r="BQ540" s="10"/>
      <c r="BR540" s="10"/>
      <c r="BS540" s="10"/>
    </row>
    <row r="541" spans="1:71" x14ac:dyDescent="0.25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10"/>
      <c r="V541" s="10"/>
      <c r="W541" s="10"/>
      <c r="X541" s="10"/>
      <c r="Y541" s="10"/>
      <c r="Z541" s="10"/>
      <c r="AA541" s="10"/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  <c r="BC541" s="10"/>
      <c r="BD541" s="10"/>
      <c r="BE541" s="10"/>
      <c r="BF541" s="10"/>
      <c r="BG541" s="10"/>
      <c r="BH541" s="10"/>
      <c r="BI541" s="10"/>
      <c r="BJ541" s="10"/>
      <c r="BK541" s="10"/>
      <c r="BL541" s="10"/>
      <c r="BM541" s="10"/>
      <c r="BN541" s="10"/>
      <c r="BO541" s="10"/>
      <c r="BP541" s="10"/>
      <c r="BQ541" s="10"/>
      <c r="BR541" s="10"/>
      <c r="BS541" s="10"/>
    </row>
    <row r="542" spans="1:71" x14ac:dyDescent="0.25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10"/>
      <c r="V542" s="10"/>
      <c r="W542" s="10"/>
      <c r="X542" s="10"/>
      <c r="Y542" s="10"/>
      <c r="Z542" s="10"/>
      <c r="AA542" s="10"/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  <c r="BC542" s="10"/>
      <c r="BD542" s="10"/>
      <c r="BE542" s="10"/>
      <c r="BF542" s="10"/>
      <c r="BG542" s="10"/>
      <c r="BH542" s="10"/>
      <c r="BI542" s="10"/>
      <c r="BJ542" s="10"/>
      <c r="BK542" s="10"/>
      <c r="BL542" s="10"/>
      <c r="BM542" s="10"/>
      <c r="BN542" s="10"/>
      <c r="BO542" s="10"/>
      <c r="BP542" s="10"/>
      <c r="BQ542" s="10"/>
      <c r="BR542" s="10"/>
      <c r="BS542" s="10"/>
    </row>
    <row r="543" spans="1:71" x14ac:dyDescent="0.25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10"/>
      <c r="V543" s="10"/>
      <c r="W543" s="10"/>
      <c r="X543" s="10"/>
      <c r="Y543" s="10"/>
      <c r="Z543" s="10"/>
      <c r="AA543" s="10"/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  <c r="BC543" s="10"/>
      <c r="BD543" s="10"/>
      <c r="BE543" s="10"/>
      <c r="BF543" s="10"/>
      <c r="BG543" s="10"/>
      <c r="BH543" s="10"/>
      <c r="BI543" s="10"/>
      <c r="BJ543" s="10"/>
      <c r="BK543" s="10"/>
      <c r="BL543" s="10"/>
      <c r="BM543" s="10"/>
      <c r="BN543" s="10"/>
      <c r="BO543" s="10"/>
      <c r="BP543" s="10"/>
      <c r="BQ543" s="10"/>
      <c r="BR543" s="10"/>
      <c r="BS543" s="10"/>
    </row>
    <row r="544" spans="1:71" x14ac:dyDescent="0.25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10"/>
      <c r="V544" s="10"/>
      <c r="W544" s="10"/>
      <c r="X544" s="10"/>
      <c r="Y544" s="10"/>
      <c r="Z544" s="10"/>
      <c r="AA544" s="10"/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  <c r="BC544" s="10"/>
      <c r="BD544" s="10"/>
      <c r="BE544" s="10"/>
      <c r="BF544" s="10"/>
      <c r="BG544" s="10"/>
      <c r="BH544" s="10"/>
      <c r="BI544" s="10"/>
      <c r="BJ544" s="10"/>
      <c r="BK544" s="10"/>
      <c r="BL544" s="10"/>
      <c r="BM544" s="10"/>
      <c r="BN544" s="10"/>
      <c r="BO544" s="10"/>
      <c r="BP544" s="10"/>
      <c r="BQ544" s="10"/>
      <c r="BR544" s="10"/>
      <c r="BS544" s="10"/>
    </row>
    <row r="545" spans="1:71" x14ac:dyDescent="0.25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10"/>
      <c r="V545" s="10"/>
      <c r="W545" s="10"/>
      <c r="X545" s="10"/>
      <c r="Y545" s="10"/>
      <c r="Z545" s="10"/>
      <c r="AA545" s="10"/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  <c r="BC545" s="10"/>
      <c r="BD545" s="10"/>
      <c r="BE545" s="10"/>
      <c r="BF545" s="10"/>
      <c r="BG545" s="10"/>
      <c r="BH545" s="10"/>
      <c r="BI545" s="10"/>
      <c r="BJ545" s="10"/>
      <c r="BK545" s="10"/>
      <c r="BL545" s="10"/>
      <c r="BM545" s="10"/>
      <c r="BN545" s="10"/>
      <c r="BO545" s="10"/>
      <c r="BP545" s="10"/>
      <c r="BQ545" s="10"/>
      <c r="BR545" s="10"/>
      <c r="BS545" s="10"/>
    </row>
    <row r="546" spans="1:71" x14ac:dyDescent="0.25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10"/>
      <c r="V546" s="10"/>
      <c r="W546" s="10"/>
      <c r="X546" s="10"/>
      <c r="Y546" s="10"/>
      <c r="Z546" s="10"/>
      <c r="AA546" s="10"/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  <c r="BC546" s="10"/>
      <c r="BD546" s="10"/>
      <c r="BE546" s="10"/>
      <c r="BF546" s="10"/>
      <c r="BG546" s="10"/>
      <c r="BH546" s="10"/>
      <c r="BI546" s="10"/>
      <c r="BJ546" s="10"/>
      <c r="BK546" s="10"/>
      <c r="BL546" s="10"/>
      <c r="BM546" s="10"/>
      <c r="BN546" s="10"/>
      <c r="BO546" s="10"/>
      <c r="BP546" s="10"/>
      <c r="BQ546" s="10"/>
      <c r="BR546" s="10"/>
      <c r="BS546" s="10"/>
    </row>
    <row r="547" spans="1:71" x14ac:dyDescent="0.25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10"/>
      <c r="V547" s="10"/>
      <c r="W547" s="10"/>
      <c r="X547" s="10"/>
      <c r="Y547" s="10"/>
      <c r="Z547" s="10"/>
      <c r="AA547" s="10"/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  <c r="BC547" s="10"/>
      <c r="BD547" s="10"/>
      <c r="BE547" s="10"/>
      <c r="BF547" s="10"/>
      <c r="BG547" s="10"/>
      <c r="BH547" s="10"/>
      <c r="BI547" s="10"/>
      <c r="BJ547" s="10"/>
      <c r="BK547" s="10"/>
      <c r="BL547" s="10"/>
      <c r="BM547" s="10"/>
      <c r="BN547" s="10"/>
      <c r="BO547" s="10"/>
      <c r="BP547" s="10"/>
      <c r="BQ547" s="10"/>
      <c r="BR547" s="10"/>
      <c r="BS547" s="10"/>
    </row>
    <row r="548" spans="1:71" x14ac:dyDescent="0.25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10"/>
      <c r="V548" s="10"/>
      <c r="W548" s="10"/>
      <c r="X548" s="10"/>
      <c r="Y548" s="10"/>
      <c r="Z548" s="10"/>
      <c r="AA548" s="10"/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  <c r="BC548" s="10"/>
      <c r="BD548" s="10"/>
      <c r="BE548" s="10"/>
      <c r="BF548" s="10"/>
      <c r="BG548" s="10"/>
      <c r="BH548" s="10"/>
      <c r="BI548" s="10"/>
      <c r="BJ548" s="10"/>
      <c r="BK548" s="10"/>
      <c r="BL548" s="10"/>
      <c r="BM548" s="10"/>
      <c r="BN548" s="10"/>
      <c r="BO548" s="10"/>
      <c r="BP548" s="10"/>
      <c r="BQ548" s="10"/>
      <c r="BR548" s="10"/>
      <c r="BS548" s="10"/>
    </row>
    <row r="549" spans="1:71" x14ac:dyDescent="0.25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10"/>
      <c r="V549" s="10"/>
      <c r="W549" s="10"/>
      <c r="X549" s="10"/>
      <c r="Y549" s="10"/>
      <c r="Z549" s="10"/>
      <c r="AA549" s="10"/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  <c r="BC549" s="10"/>
      <c r="BD549" s="10"/>
      <c r="BE549" s="10"/>
      <c r="BF549" s="10"/>
      <c r="BG549" s="10"/>
      <c r="BH549" s="10"/>
      <c r="BI549" s="10"/>
      <c r="BJ549" s="10"/>
      <c r="BK549" s="10"/>
      <c r="BL549" s="10"/>
      <c r="BM549" s="10"/>
      <c r="BN549" s="10"/>
      <c r="BO549" s="10"/>
      <c r="BP549" s="10"/>
      <c r="BQ549" s="10"/>
      <c r="BR549" s="10"/>
      <c r="BS549" s="10"/>
    </row>
    <row r="550" spans="1:71" x14ac:dyDescent="0.25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10"/>
      <c r="V550" s="10"/>
      <c r="W550" s="10"/>
      <c r="X550" s="10"/>
      <c r="Y550" s="10"/>
      <c r="Z550" s="10"/>
      <c r="AA550" s="10"/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  <c r="BC550" s="10"/>
      <c r="BD550" s="10"/>
      <c r="BE550" s="10"/>
      <c r="BF550" s="10"/>
      <c r="BG550" s="10"/>
      <c r="BH550" s="10"/>
      <c r="BI550" s="10"/>
      <c r="BJ550" s="10"/>
      <c r="BK550" s="10"/>
      <c r="BL550" s="10"/>
      <c r="BM550" s="10"/>
      <c r="BN550" s="10"/>
      <c r="BO550" s="10"/>
      <c r="BP550" s="10"/>
      <c r="BQ550" s="10"/>
      <c r="BR550" s="10"/>
      <c r="BS550" s="10"/>
    </row>
    <row r="551" spans="1:71" x14ac:dyDescent="0.25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10"/>
      <c r="V551" s="10"/>
      <c r="W551" s="10"/>
      <c r="X551" s="10"/>
      <c r="Y551" s="10"/>
      <c r="Z551" s="10"/>
      <c r="AA551" s="10"/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  <c r="BC551" s="10"/>
      <c r="BD551" s="10"/>
      <c r="BE551" s="10"/>
      <c r="BF551" s="10"/>
      <c r="BG551" s="10"/>
      <c r="BH551" s="10"/>
      <c r="BI551" s="10"/>
      <c r="BJ551" s="10"/>
      <c r="BK551" s="10"/>
      <c r="BL551" s="10"/>
      <c r="BM551" s="10"/>
      <c r="BN551" s="10"/>
      <c r="BO551" s="10"/>
      <c r="BP551" s="10"/>
      <c r="BQ551" s="10"/>
      <c r="BR551" s="10"/>
      <c r="BS551" s="10"/>
    </row>
    <row r="552" spans="1:71" x14ac:dyDescent="0.25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10"/>
      <c r="V552" s="10"/>
      <c r="W552" s="10"/>
      <c r="X552" s="10"/>
      <c r="Y552" s="10"/>
      <c r="Z552" s="10"/>
      <c r="AA552" s="10"/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  <c r="BC552" s="10"/>
      <c r="BD552" s="10"/>
      <c r="BE552" s="10"/>
      <c r="BF552" s="10"/>
      <c r="BG552" s="10"/>
      <c r="BH552" s="10"/>
      <c r="BI552" s="10"/>
      <c r="BJ552" s="10"/>
      <c r="BK552" s="10"/>
      <c r="BL552" s="10"/>
      <c r="BM552" s="10"/>
      <c r="BN552" s="10"/>
      <c r="BO552" s="10"/>
      <c r="BP552" s="10"/>
      <c r="BQ552" s="10"/>
      <c r="BR552" s="10"/>
      <c r="BS552" s="10"/>
    </row>
    <row r="553" spans="1:71" x14ac:dyDescent="0.25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10"/>
      <c r="V553" s="10"/>
      <c r="W553" s="10"/>
      <c r="X553" s="10"/>
      <c r="Y553" s="10"/>
      <c r="Z553" s="10"/>
      <c r="AA553" s="10"/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  <c r="BC553" s="10"/>
      <c r="BD553" s="10"/>
      <c r="BE553" s="10"/>
      <c r="BF553" s="10"/>
      <c r="BG553" s="10"/>
      <c r="BH553" s="10"/>
      <c r="BI553" s="10"/>
      <c r="BJ553" s="10"/>
      <c r="BK553" s="10"/>
      <c r="BL553" s="10"/>
      <c r="BM553" s="10"/>
      <c r="BN553" s="10"/>
      <c r="BO553" s="10"/>
      <c r="BP553" s="10"/>
      <c r="BQ553" s="10"/>
      <c r="BR553" s="10"/>
      <c r="BS553" s="10"/>
    </row>
    <row r="554" spans="1:71" x14ac:dyDescent="0.25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10"/>
      <c r="V554" s="10"/>
      <c r="W554" s="10"/>
      <c r="X554" s="10"/>
      <c r="Y554" s="10"/>
      <c r="Z554" s="10"/>
      <c r="AA554" s="10"/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  <c r="BC554" s="10"/>
      <c r="BD554" s="10"/>
      <c r="BE554" s="10"/>
      <c r="BF554" s="10"/>
      <c r="BG554" s="10"/>
      <c r="BH554" s="10"/>
      <c r="BI554" s="10"/>
      <c r="BJ554" s="10"/>
      <c r="BK554" s="10"/>
      <c r="BL554" s="10"/>
      <c r="BM554" s="10"/>
      <c r="BN554" s="10"/>
      <c r="BO554" s="10"/>
      <c r="BP554" s="10"/>
      <c r="BQ554" s="10"/>
      <c r="BR554" s="10"/>
      <c r="BS554" s="10"/>
    </row>
    <row r="555" spans="1:71" x14ac:dyDescent="0.25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10"/>
      <c r="V555" s="10"/>
      <c r="W555" s="10"/>
      <c r="X555" s="10"/>
      <c r="Y555" s="10"/>
      <c r="Z555" s="10"/>
      <c r="AA555" s="10"/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  <c r="BC555" s="10"/>
      <c r="BD555" s="10"/>
      <c r="BE555" s="10"/>
      <c r="BF555" s="10"/>
      <c r="BG555" s="10"/>
      <c r="BH555" s="10"/>
      <c r="BI555" s="10"/>
      <c r="BJ555" s="10"/>
      <c r="BK555" s="10"/>
      <c r="BL555" s="10"/>
      <c r="BM555" s="10"/>
      <c r="BN555" s="10"/>
      <c r="BO555" s="10"/>
      <c r="BP555" s="10"/>
      <c r="BQ555" s="10"/>
      <c r="BR555" s="10"/>
      <c r="BS555" s="10"/>
    </row>
    <row r="556" spans="1:71" x14ac:dyDescent="0.25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10"/>
      <c r="V556" s="10"/>
      <c r="W556" s="10"/>
      <c r="X556" s="10"/>
      <c r="Y556" s="10"/>
      <c r="Z556" s="10"/>
      <c r="AA556" s="10"/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  <c r="BC556" s="10"/>
      <c r="BD556" s="10"/>
      <c r="BE556" s="10"/>
      <c r="BF556" s="10"/>
      <c r="BG556" s="10"/>
      <c r="BH556" s="10"/>
      <c r="BI556" s="10"/>
      <c r="BJ556" s="10"/>
      <c r="BK556" s="10"/>
      <c r="BL556" s="10"/>
      <c r="BM556" s="10"/>
      <c r="BN556" s="10"/>
      <c r="BO556" s="10"/>
      <c r="BP556" s="10"/>
      <c r="BQ556" s="10"/>
      <c r="BR556" s="10"/>
      <c r="BS556" s="10"/>
    </row>
    <row r="557" spans="1:71" x14ac:dyDescent="0.25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10"/>
      <c r="V557" s="10"/>
      <c r="W557" s="10"/>
      <c r="X557" s="10"/>
      <c r="Y557" s="10"/>
      <c r="Z557" s="10"/>
      <c r="AA557" s="10"/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  <c r="BC557" s="10"/>
      <c r="BD557" s="10"/>
      <c r="BE557" s="10"/>
      <c r="BF557" s="10"/>
      <c r="BG557" s="10"/>
      <c r="BH557" s="10"/>
      <c r="BI557" s="10"/>
      <c r="BJ557" s="10"/>
      <c r="BK557" s="10"/>
      <c r="BL557" s="10"/>
      <c r="BM557" s="10"/>
      <c r="BN557" s="10"/>
      <c r="BO557" s="10"/>
      <c r="BP557" s="10"/>
      <c r="BQ557" s="10"/>
      <c r="BR557" s="10"/>
      <c r="BS557" s="10"/>
    </row>
    <row r="558" spans="1:71" x14ac:dyDescent="0.25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10"/>
      <c r="V558" s="10"/>
      <c r="W558" s="10"/>
      <c r="X558" s="10"/>
      <c r="Y558" s="10"/>
      <c r="Z558" s="10"/>
      <c r="AA558" s="10"/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  <c r="BC558" s="10"/>
      <c r="BD558" s="10"/>
      <c r="BE558" s="10"/>
      <c r="BF558" s="10"/>
      <c r="BG558" s="10"/>
      <c r="BH558" s="10"/>
      <c r="BI558" s="10"/>
      <c r="BJ558" s="10"/>
      <c r="BK558" s="10"/>
      <c r="BL558" s="10"/>
      <c r="BM558" s="10"/>
      <c r="BN558" s="10"/>
      <c r="BO558" s="10"/>
      <c r="BP558" s="10"/>
      <c r="BQ558" s="10"/>
      <c r="BR558" s="10"/>
      <c r="BS558" s="10"/>
    </row>
    <row r="559" spans="1:71" x14ac:dyDescent="0.25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10"/>
      <c r="V559" s="10"/>
      <c r="W559" s="10"/>
      <c r="X559" s="10"/>
      <c r="Y559" s="10"/>
      <c r="Z559" s="10"/>
      <c r="AA559" s="10"/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  <c r="BC559" s="10"/>
      <c r="BD559" s="10"/>
      <c r="BE559" s="10"/>
      <c r="BF559" s="10"/>
      <c r="BG559" s="10"/>
      <c r="BH559" s="10"/>
      <c r="BI559" s="10"/>
      <c r="BJ559" s="10"/>
      <c r="BK559" s="10"/>
      <c r="BL559" s="10"/>
      <c r="BM559" s="10"/>
      <c r="BN559" s="10"/>
      <c r="BO559" s="10"/>
      <c r="BP559" s="10"/>
      <c r="BQ559" s="10"/>
      <c r="BR559" s="10"/>
      <c r="BS559" s="10"/>
    </row>
    <row r="560" spans="1:71" x14ac:dyDescent="0.25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10"/>
      <c r="V560" s="10"/>
      <c r="W560" s="10"/>
      <c r="X560" s="10"/>
      <c r="Y560" s="10"/>
      <c r="Z560" s="10"/>
      <c r="AA560" s="10"/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  <c r="BC560" s="10"/>
      <c r="BD560" s="10"/>
      <c r="BE560" s="10"/>
      <c r="BF560" s="10"/>
      <c r="BG560" s="10"/>
      <c r="BH560" s="10"/>
      <c r="BI560" s="10"/>
      <c r="BJ560" s="10"/>
      <c r="BK560" s="10"/>
      <c r="BL560" s="10"/>
      <c r="BM560" s="10"/>
      <c r="BN560" s="10"/>
      <c r="BO560" s="10"/>
      <c r="BP560" s="10"/>
      <c r="BQ560" s="10"/>
      <c r="BR560" s="10"/>
      <c r="BS560" s="10"/>
    </row>
    <row r="561" spans="1:71" x14ac:dyDescent="0.25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10"/>
      <c r="V561" s="10"/>
      <c r="W561" s="10"/>
      <c r="X561" s="10"/>
      <c r="Y561" s="10"/>
      <c r="Z561" s="10"/>
      <c r="AA561" s="10"/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  <c r="BC561" s="10"/>
      <c r="BD561" s="10"/>
      <c r="BE561" s="10"/>
      <c r="BF561" s="10"/>
      <c r="BG561" s="10"/>
      <c r="BH561" s="10"/>
      <c r="BI561" s="10"/>
      <c r="BJ561" s="10"/>
      <c r="BK561" s="10"/>
      <c r="BL561" s="10"/>
      <c r="BM561" s="10"/>
      <c r="BN561" s="10"/>
      <c r="BO561" s="10"/>
      <c r="BP561" s="10"/>
      <c r="BQ561" s="10"/>
      <c r="BR561" s="10"/>
      <c r="BS561" s="10"/>
    </row>
    <row r="562" spans="1:71" x14ac:dyDescent="0.25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10"/>
      <c r="V562" s="10"/>
      <c r="W562" s="10"/>
      <c r="X562" s="10"/>
      <c r="Y562" s="10"/>
      <c r="Z562" s="10"/>
      <c r="AA562" s="10"/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  <c r="BC562" s="10"/>
      <c r="BD562" s="10"/>
      <c r="BE562" s="10"/>
      <c r="BF562" s="10"/>
      <c r="BG562" s="10"/>
      <c r="BH562" s="10"/>
      <c r="BI562" s="10"/>
      <c r="BJ562" s="10"/>
      <c r="BK562" s="10"/>
      <c r="BL562" s="10"/>
      <c r="BM562" s="10"/>
      <c r="BN562" s="10"/>
      <c r="BO562" s="10"/>
      <c r="BP562" s="10"/>
      <c r="BQ562" s="10"/>
      <c r="BR562" s="10"/>
      <c r="BS562" s="10"/>
    </row>
    <row r="563" spans="1:71" x14ac:dyDescent="0.25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10"/>
      <c r="V563" s="10"/>
      <c r="W563" s="10"/>
      <c r="X563" s="10"/>
      <c r="Y563" s="10"/>
      <c r="Z563" s="10"/>
      <c r="AA563" s="10"/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  <c r="BC563" s="10"/>
      <c r="BD563" s="10"/>
      <c r="BE563" s="10"/>
      <c r="BF563" s="10"/>
      <c r="BG563" s="10"/>
      <c r="BH563" s="10"/>
      <c r="BI563" s="10"/>
      <c r="BJ563" s="10"/>
      <c r="BK563" s="10"/>
      <c r="BL563" s="10"/>
      <c r="BM563" s="10"/>
      <c r="BN563" s="10"/>
      <c r="BO563" s="10"/>
      <c r="BP563" s="10"/>
      <c r="BQ563" s="10"/>
      <c r="BR563" s="10"/>
      <c r="BS563" s="10"/>
    </row>
    <row r="564" spans="1:71" x14ac:dyDescent="0.25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10"/>
      <c r="V564" s="10"/>
      <c r="W564" s="10"/>
      <c r="X564" s="10"/>
      <c r="Y564" s="10"/>
      <c r="Z564" s="10"/>
      <c r="AA564" s="10"/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  <c r="BC564" s="10"/>
      <c r="BD564" s="10"/>
      <c r="BE564" s="10"/>
      <c r="BF564" s="10"/>
      <c r="BG564" s="10"/>
      <c r="BH564" s="10"/>
      <c r="BI564" s="10"/>
      <c r="BJ564" s="10"/>
      <c r="BK564" s="10"/>
      <c r="BL564" s="10"/>
      <c r="BM564" s="10"/>
      <c r="BN564" s="10"/>
      <c r="BO564" s="10"/>
      <c r="BP564" s="10"/>
      <c r="BQ564" s="10"/>
      <c r="BR564" s="10"/>
      <c r="BS564" s="10"/>
    </row>
    <row r="565" spans="1:71" x14ac:dyDescent="0.25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10"/>
      <c r="V565" s="10"/>
      <c r="W565" s="10"/>
      <c r="X565" s="10"/>
      <c r="Y565" s="10"/>
      <c r="Z565" s="10"/>
      <c r="AA565" s="10"/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  <c r="BC565" s="10"/>
      <c r="BD565" s="10"/>
      <c r="BE565" s="10"/>
      <c r="BF565" s="10"/>
      <c r="BG565" s="10"/>
      <c r="BH565" s="10"/>
      <c r="BI565" s="10"/>
      <c r="BJ565" s="10"/>
      <c r="BK565" s="10"/>
      <c r="BL565" s="10"/>
      <c r="BM565" s="10"/>
      <c r="BN565" s="10"/>
      <c r="BO565" s="10"/>
      <c r="BP565" s="10"/>
      <c r="BQ565" s="10"/>
      <c r="BR565" s="10"/>
      <c r="BS565" s="10"/>
    </row>
    <row r="566" spans="1:71" x14ac:dyDescent="0.25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10"/>
      <c r="V566" s="10"/>
      <c r="W566" s="10"/>
      <c r="X566" s="10"/>
      <c r="Y566" s="10"/>
      <c r="Z566" s="10"/>
      <c r="AA566" s="10"/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  <c r="BC566" s="10"/>
      <c r="BD566" s="10"/>
      <c r="BE566" s="10"/>
      <c r="BF566" s="10"/>
      <c r="BG566" s="10"/>
      <c r="BH566" s="10"/>
      <c r="BI566" s="10"/>
      <c r="BJ566" s="10"/>
      <c r="BK566" s="10"/>
      <c r="BL566" s="10"/>
      <c r="BM566" s="10"/>
      <c r="BN566" s="10"/>
      <c r="BO566" s="10"/>
      <c r="BP566" s="10"/>
      <c r="BQ566" s="10"/>
      <c r="BR566" s="10"/>
      <c r="BS566" s="10"/>
    </row>
    <row r="567" spans="1:71" x14ac:dyDescent="0.25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10"/>
      <c r="V567" s="10"/>
      <c r="W567" s="10"/>
      <c r="X567" s="10"/>
      <c r="Y567" s="10"/>
      <c r="Z567" s="10"/>
      <c r="AA567" s="10"/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  <c r="BC567" s="10"/>
      <c r="BD567" s="10"/>
      <c r="BE567" s="10"/>
      <c r="BF567" s="10"/>
      <c r="BG567" s="10"/>
      <c r="BH567" s="10"/>
      <c r="BI567" s="10"/>
      <c r="BJ567" s="10"/>
      <c r="BK567" s="10"/>
      <c r="BL567" s="10"/>
      <c r="BM567" s="10"/>
      <c r="BN567" s="10"/>
      <c r="BO567" s="10"/>
      <c r="BP567" s="10"/>
      <c r="BQ567" s="10"/>
      <c r="BR567" s="10"/>
      <c r="BS567" s="10"/>
    </row>
    <row r="568" spans="1:71" x14ac:dyDescent="0.25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10"/>
      <c r="V568" s="10"/>
      <c r="W568" s="10"/>
      <c r="X568" s="10"/>
      <c r="Y568" s="10"/>
      <c r="Z568" s="10"/>
      <c r="AA568" s="10"/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  <c r="BC568" s="10"/>
      <c r="BD568" s="10"/>
      <c r="BE568" s="10"/>
      <c r="BF568" s="10"/>
      <c r="BG568" s="10"/>
      <c r="BH568" s="10"/>
      <c r="BI568" s="10"/>
      <c r="BJ568" s="10"/>
      <c r="BK568" s="10"/>
      <c r="BL568" s="10"/>
      <c r="BM568" s="10"/>
      <c r="BN568" s="10"/>
      <c r="BO568" s="10"/>
      <c r="BP568" s="10"/>
      <c r="BQ568" s="10"/>
      <c r="BR568" s="10"/>
      <c r="BS568" s="10"/>
    </row>
    <row r="569" spans="1:71" x14ac:dyDescent="0.25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10"/>
      <c r="V569" s="10"/>
      <c r="W569" s="10"/>
      <c r="X569" s="10"/>
      <c r="Y569" s="10"/>
      <c r="Z569" s="10"/>
      <c r="AA569" s="10"/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  <c r="BC569" s="10"/>
      <c r="BD569" s="10"/>
      <c r="BE569" s="10"/>
      <c r="BF569" s="10"/>
      <c r="BG569" s="10"/>
      <c r="BH569" s="10"/>
      <c r="BI569" s="10"/>
      <c r="BJ569" s="10"/>
      <c r="BK569" s="10"/>
      <c r="BL569" s="10"/>
      <c r="BM569" s="10"/>
      <c r="BN569" s="10"/>
      <c r="BO569" s="10"/>
      <c r="BP569" s="10"/>
      <c r="BQ569" s="10"/>
      <c r="BR569" s="10"/>
      <c r="BS569" s="10"/>
    </row>
    <row r="570" spans="1:71" x14ac:dyDescent="0.25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10"/>
      <c r="V570" s="10"/>
      <c r="W570" s="10"/>
      <c r="X570" s="10"/>
      <c r="Y570" s="10"/>
      <c r="Z570" s="10"/>
      <c r="AA570" s="10"/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  <c r="BC570" s="10"/>
      <c r="BD570" s="10"/>
      <c r="BE570" s="10"/>
      <c r="BF570" s="10"/>
      <c r="BG570" s="10"/>
      <c r="BH570" s="10"/>
      <c r="BI570" s="10"/>
      <c r="BJ570" s="10"/>
      <c r="BK570" s="10"/>
      <c r="BL570" s="10"/>
      <c r="BM570" s="10"/>
      <c r="BN570" s="10"/>
      <c r="BO570" s="10"/>
      <c r="BP570" s="10"/>
      <c r="BQ570" s="10"/>
      <c r="BR570" s="10"/>
      <c r="BS570" s="10"/>
    </row>
    <row r="571" spans="1:71" x14ac:dyDescent="0.25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10"/>
      <c r="V571" s="10"/>
      <c r="W571" s="10"/>
      <c r="X571" s="10"/>
      <c r="Y571" s="10"/>
      <c r="Z571" s="10"/>
      <c r="AA571" s="10"/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  <c r="BC571" s="10"/>
      <c r="BD571" s="10"/>
      <c r="BE571" s="10"/>
      <c r="BF571" s="10"/>
      <c r="BG571" s="10"/>
      <c r="BH571" s="10"/>
      <c r="BI571" s="10"/>
      <c r="BJ571" s="10"/>
      <c r="BK571" s="10"/>
      <c r="BL571" s="10"/>
      <c r="BM571" s="10"/>
      <c r="BN571" s="10"/>
      <c r="BO571" s="10"/>
      <c r="BP571" s="10"/>
      <c r="BQ571" s="10"/>
      <c r="BR571" s="10"/>
      <c r="BS571" s="10"/>
    </row>
    <row r="572" spans="1:71" x14ac:dyDescent="0.25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10"/>
      <c r="V572" s="10"/>
      <c r="W572" s="10"/>
      <c r="X572" s="10"/>
      <c r="Y572" s="10"/>
      <c r="Z572" s="10"/>
      <c r="AA572" s="10"/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  <c r="BC572" s="10"/>
      <c r="BD572" s="10"/>
      <c r="BE572" s="10"/>
      <c r="BF572" s="10"/>
      <c r="BG572" s="10"/>
      <c r="BH572" s="10"/>
      <c r="BI572" s="10"/>
      <c r="BJ572" s="10"/>
      <c r="BK572" s="10"/>
      <c r="BL572" s="10"/>
      <c r="BM572" s="10"/>
      <c r="BN572" s="10"/>
      <c r="BO572" s="10"/>
      <c r="BP572" s="10"/>
      <c r="BQ572" s="10"/>
      <c r="BR572" s="10"/>
      <c r="BS572" s="10"/>
    </row>
    <row r="573" spans="1:71" x14ac:dyDescent="0.25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10"/>
      <c r="V573" s="10"/>
      <c r="W573" s="10"/>
      <c r="X573" s="10"/>
      <c r="Y573" s="10"/>
      <c r="Z573" s="10"/>
      <c r="AA573" s="10"/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  <c r="BC573" s="10"/>
      <c r="BD573" s="10"/>
      <c r="BE573" s="10"/>
      <c r="BF573" s="10"/>
      <c r="BG573" s="10"/>
      <c r="BH573" s="10"/>
      <c r="BI573" s="10"/>
      <c r="BJ573" s="10"/>
      <c r="BK573" s="10"/>
      <c r="BL573" s="10"/>
      <c r="BM573" s="10"/>
      <c r="BN573" s="10"/>
      <c r="BO573" s="10"/>
      <c r="BP573" s="10"/>
      <c r="BQ573" s="10"/>
      <c r="BR573" s="10"/>
      <c r="BS573" s="10"/>
    </row>
    <row r="574" spans="1:71" x14ac:dyDescent="0.25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10"/>
      <c r="V574" s="10"/>
      <c r="W574" s="10"/>
      <c r="X574" s="10"/>
      <c r="Y574" s="10"/>
      <c r="Z574" s="10"/>
      <c r="AA574" s="10"/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  <c r="BC574" s="10"/>
      <c r="BD574" s="10"/>
      <c r="BE574" s="10"/>
      <c r="BF574" s="10"/>
      <c r="BG574" s="10"/>
      <c r="BH574" s="10"/>
      <c r="BI574" s="10"/>
      <c r="BJ574" s="10"/>
      <c r="BK574" s="10"/>
      <c r="BL574" s="10"/>
      <c r="BM574" s="10"/>
      <c r="BN574" s="10"/>
      <c r="BO574" s="10"/>
      <c r="BP574" s="10"/>
      <c r="BQ574" s="10"/>
      <c r="BR574" s="10"/>
      <c r="BS574" s="10"/>
    </row>
    <row r="575" spans="1:71" x14ac:dyDescent="0.25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10"/>
      <c r="V575" s="10"/>
      <c r="W575" s="10"/>
      <c r="X575" s="10"/>
      <c r="Y575" s="10"/>
      <c r="Z575" s="10"/>
      <c r="AA575" s="10"/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  <c r="BC575" s="10"/>
      <c r="BD575" s="10"/>
      <c r="BE575" s="10"/>
      <c r="BF575" s="10"/>
      <c r="BG575" s="10"/>
      <c r="BH575" s="10"/>
      <c r="BI575" s="10"/>
      <c r="BJ575" s="10"/>
      <c r="BK575" s="10"/>
      <c r="BL575" s="10"/>
      <c r="BM575" s="10"/>
      <c r="BN575" s="10"/>
      <c r="BO575" s="10"/>
      <c r="BP575" s="10"/>
      <c r="BQ575" s="10"/>
      <c r="BR575" s="10"/>
      <c r="BS575" s="10"/>
    </row>
    <row r="576" spans="1:71" x14ac:dyDescent="0.25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10"/>
      <c r="V576" s="10"/>
      <c r="W576" s="10"/>
      <c r="X576" s="10"/>
      <c r="Y576" s="10"/>
      <c r="Z576" s="10"/>
      <c r="AA576" s="10"/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  <c r="BC576" s="10"/>
      <c r="BD576" s="10"/>
      <c r="BE576" s="10"/>
      <c r="BF576" s="10"/>
      <c r="BG576" s="10"/>
      <c r="BH576" s="10"/>
      <c r="BI576" s="10"/>
      <c r="BJ576" s="10"/>
      <c r="BK576" s="10"/>
      <c r="BL576" s="10"/>
      <c r="BM576" s="10"/>
      <c r="BN576" s="10"/>
      <c r="BO576" s="10"/>
      <c r="BP576" s="10"/>
      <c r="BQ576" s="10"/>
      <c r="BR576" s="10"/>
      <c r="BS576" s="10"/>
    </row>
    <row r="577" spans="1:71" x14ac:dyDescent="0.25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10"/>
      <c r="V577" s="10"/>
      <c r="W577" s="10"/>
      <c r="X577" s="10"/>
      <c r="Y577" s="10"/>
      <c r="Z577" s="10"/>
      <c r="AA577" s="10"/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  <c r="BC577" s="10"/>
      <c r="BD577" s="10"/>
      <c r="BE577" s="10"/>
      <c r="BF577" s="10"/>
      <c r="BG577" s="10"/>
      <c r="BH577" s="10"/>
      <c r="BI577" s="10"/>
      <c r="BJ577" s="10"/>
      <c r="BK577" s="10"/>
      <c r="BL577" s="10"/>
      <c r="BM577" s="10"/>
      <c r="BN577" s="10"/>
      <c r="BO577" s="10"/>
      <c r="BP577" s="10"/>
      <c r="BQ577" s="10"/>
      <c r="BR577" s="10"/>
      <c r="BS577" s="10"/>
    </row>
    <row r="578" spans="1:71" x14ac:dyDescent="0.25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10"/>
      <c r="V578" s="10"/>
      <c r="W578" s="10"/>
      <c r="X578" s="10"/>
      <c r="Y578" s="10"/>
      <c r="Z578" s="10"/>
      <c r="AA578" s="10"/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  <c r="BC578" s="10"/>
      <c r="BD578" s="10"/>
      <c r="BE578" s="10"/>
      <c r="BF578" s="10"/>
      <c r="BG578" s="10"/>
      <c r="BH578" s="10"/>
      <c r="BI578" s="10"/>
      <c r="BJ578" s="10"/>
      <c r="BK578" s="10"/>
      <c r="BL578" s="10"/>
      <c r="BM578" s="10"/>
      <c r="BN578" s="10"/>
      <c r="BO578" s="10"/>
      <c r="BP578" s="10"/>
      <c r="BQ578" s="10"/>
      <c r="BR578" s="10"/>
      <c r="BS578" s="10"/>
    </row>
    <row r="579" spans="1:71" x14ac:dyDescent="0.25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10"/>
      <c r="V579" s="10"/>
      <c r="W579" s="10"/>
      <c r="X579" s="10"/>
      <c r="Y579" s="10"/>
      <c r="Z579" s="10"/>
      <c r="AA579" s="10"/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  <c r="BC579" s="10"/>
      <c r="BD579" s="10"/>
      <c r="BE579" s="10"/>
      <c r="BF579" s="10"/>
      <c r="BG579" s="10"/>
      <c r="BH579" s="10"/>
      <c r="BI579" s="10"/>
      <c r="BJ579" s="10"/>
      <c r="BK579" s="10"/>
      <c r="BL579" s="10"/>
      <c r="BM579" s="10"/>
      <c r="BN579" s="10"/>
      <c r="BO579" s="10"/>
      <c r="BP579" s="10"/>
      <c r="BQ579" s="10"/>
      <c r="BR579" s="10"/>
      <c r="BS579" s="10"/>
    </row>
    <row r="580" spans="1:71" x14ac:dyDescent="0.25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10"/>
      <c r="V580" s="10"/>
      <c r="W580" s="10"/>
      <c r="X580" s="10"/>
      <c r="Y580" s="10"/>
      <c r="Z580" s="10"/>
      <c r="AA580" s="10"/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  <c r="BC580" s="10"/>
      <c r="BD580" s="10"/>
      <c r="BE580" s="10"/>
      <c r="BF580" s="10"/>
      <c r="BG580" s="10"/>
      <c r="BH580" s="10"/>
      <c r="BI580" s="10"/>
      <c r="BJ580" s="10"/>
      <c r="BK580" s="10"/>
      <c r="BL580" s="10"/>
      <c r="BM580" s="10"/>
      <c r="BN580" s="10"/>
      <c r="BO580" s="10"/>
      <c r="BP580" s="10"/>
      <c r="BQ580" s="10"/>
      <c r="BR580" s="10"/>
      <c r="BS580" s="10"/>
    </row>
    <row r="581" spans="1:71" x14ac:dyDescent="0.25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10"/>
      <c r="V581" s="10"/>
      <c r="W581" s="10"/>
      <c r="X581" s="10"/>
      <c r="Y581" s="10"/>
      <c r="Z581" s="10"/>
      <c r="AA581" s="10"/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  <c r="BC581" s="10"/>
      <c r="BD581" s="10"/>
      <c r="BE581" s="10"/>
      <c r="BF581" s="10"/>
      <c r="BG581" s="10"/>
      <c r="BH581" s="10"/>
      <c r="BI581" s="10"/>
      <c r="BJ581" s="10"/>
      <c r="BK581" s="10"/>
      <c r="BL581" s="10"/>
      <c r="BM581" s="10"/>
      <c r="BN581" s="10"/>
      <c r="BO581" s="10"/>
      <c r="BP581" s="10"/>
      <c r="BQ581" s="10"/>
      <c r="BR581" s="10"/>
      <c r="BS581" s="10"/>
    </row>
    <row r="582" spans="1:71" x14ac:dyDescent="0.25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10"/>
      <c r="V582" s="10"/>
      <c r="W582" s="10"/>
      <c r="X582" s="10"/>
      <c r="Y582" s="10"/>
      <c r="Z582" s="10"/>
      <c r="AA582" s="10"/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  <c r="BC582" s="10"/>
      <c r="BD582" s="10"/>
      <c r="BE582" s="10"/>
      <c r="BF582" s="10"/>
      <c r="BG582" s="10"/>
      <c r="BH582" s="10"/>
      <c r="BI582" s="10"/>
      <c r="BJ582" s="10"/>
      <c r="BK582" s="10"/>
      <c r="BL582" s="10"/>
      <c r="BM582" s="10"/>
      <c r="BN582" s="10"/>
      <c r="BO582" s="10"/>
      <c r="BP582" s="10"/>
      <c r="BQ582" s="10"/>
      <c r="BR582" s="10"/>
      <c r="BS582" s="10"/>
    </row>
    <row r="583" spans="1:71" x14ac:dyDescent="0.25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10"/>
      <c r="V583" s="10"/>
      <c r="W583" s="10"/>
      <c r="X583" s="10"/>
      <c r="Y583" s="10"/>
      <c r="Z583" s="10"/>
      <c r="AA583" s="10"/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  <c r="BC583" s="10"/>
      <c r="BD583" s="10"/>
      <c r="BE583" s="10"/>
      <c r="BF583" s="10"/>
      <c r="BG583" s="10"/>
      <c r="BH583" s="10"/>
      <c r="BI583" s="10"/>
      <c r="BJ583" s="10"/>
      <c r="BK583" s="10"/>
      <c r="BL583" s="10"/>
      <c r="BM583" s="10"/>
      <c r="BN583" s="10"/>
      <c r="BO583" s="10"/>
      <c r="BP583" s="10"/>
      <c r="BQ583" s="10"/>
      <c r="BR583" s="10"/>
      <c r="BS583" s="10"/>
    </row>
    <row r="584" spans="1:71" x14ac:dyDescent="0.25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10"/>
      <c r="V584" s="10"/>
      <c r="W584" s="10"/>
      <c r="X584" s="10"/>
      <c r="Y584" s="10"/>
      <c r="Z584" s="10"/>
      <c r="AA584" s="10"/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  <c r="BC584" s="10"/>
      <c r="BD584" s="10"/>
      <c r="BE584" s="10"/>
      <c r="BF584" s="10"/>
      <c r="BG584" s="10"/>
      <c r="BH584" s="10"/>
      <c r="BI584" s="10"/>
      <c r="BJ584" s="10"/>
      <c r="BK584" s="10"/>
      <c r="BL584" s="10"/>
      <c r="BM584" s="10"/>
      <c r="BN584" s="10"/>
      <c r="BO584" s="10"/>
      <c r="BP584" s="10"/>
      <c r="BQ584" s="10"/>
      <c r="BR584" s="10"/>
      <c r="BS584" s="10"/>
    </row>
    <row r="585" spans="1:71" x14ac:dyDescent="0.25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10"/>
      <c r="BD585" s="10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</row>
    <row r="586" spans="1:71" x14ac:dyDescent="0.25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10"/>
      <c r="BD586" s="10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</row>
    <row r="587" spans="1:71" x14ac:dyDescent="0.25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10"/>
      <c r="V587" s="10"/>
      <c r="W587" s="10"/>
      <c r="X587" s="10"/>
      <c r="Y587" s="10"/>
      <c r="Z587" s="10"/>
      <c r="AA587" s="10"/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  <c r="BC587" s="10"/>
      <c r="BD587" s="10"/>
      <c r="BE587" s="10"/>
      <c r="BF587" s="10"/>
      <c r="BG587" s="10"/>
      <c r="BH587" s="10"/>
      <c r="BI587" s="10"/>
      <c r="BJ587" s="10"/>
      <c r="BK587" s="10"/>
      <c r="BL587" s="10"/>
      <c r="BM587" s="10"/>
      <c r="BN587" s="10"/>
      <c r="BO587" s="10"/>
      <c r="BP587" s="10"/>
      <c r="BQ587" s="10"/>
      <c r="BR587" s="10"/>
      <c r="BS587" s="10"/>
    </row>
    <row r="588" spans="1:71" x14ac:dyDescent="0.25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10"/>
      <c r="V588" s="10"/>
      <c r="W588" s="10"/>
      <c r="X588" s="10"/>
      <c r="Y588" s="10"/>
      <c r="Z588" s="10"/>
      <c r="AA588" s="10"/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  <c r="BC588" s="10"/>
      <c r="BD588" s="10"/>
      <c r="BE588" s="10"/>
      <c r="BF588" s="10"/>
      <c r="BG588" s="10"/>
      <c r="BH588" s="10"/>
      <c r="BI588" s="10"/>
      <c r="BJ588" s="10"/>
      <c r="BK588" s="10"/>
      <c r="BL588" s="10"/>
      <c r="BM588" s="10"/>
      <c r="BN588" s="10"/>
      <c r="BO588" s="10"/>
      <c r="BP588" s="10"/>
      <c r="BQ588" s="10"/>
      <c r="BR588" s="10"/>
      <c r="BS588" s="10"/>
    </row>
    <row r="589" spans="1:71" x14ac:dyDescent="0.25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10"/>
      <c r="V589" s="10"/>
      <c r="W589" s="10"/>
      <c r="X589" s="10"/>
      <c r="Y589" s="10"/>
      <c r="Z589" s="10"/>
      <c r="AA589" s="10"/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  <c r="BC589" s="10"/>
      <c r="BD589" s="10"/>
      <c r="BE589" s="10"/>
      <c r="BF589" s="10"/>
      <c r="BG589" s="10"/>
      <c r="BH589" s="10"/>
      <c r="BI589" s="10"/>
      <c r="BJ589" s="10"/>
      <c r="BK589" s="10"/>
      <c r="BL589" s="10"/>
      <c r="BM589" s="10"/>
      <c r="BN589" s="10"/>
      <c r="BO589" s="10"/>
      <c r="BP589" s="10"/>
      <c r="BQ589" s="10"/>
      <c r="BR589" s="10"/>
      <c r="BS589" s="10"/>
    </row>
    <row r="590" spans="1:71" x14ac:dyDescent="0.25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10"/>
      <c r="V590" s="10"/>
      <c r="W590" s="10"/>
      <c r="X590" s="10"/>
      <c r="Y590" s="10"/>
      <c r="Z590" s="10"/>
      <c r="AA590" s="10"/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  <c r="BC590" s="10"/>
      <c r="BD590" s="10"/>
      <c r="BE590" s="10"/>
      <c r="BF590" s="10"/>
      <c r="BG590" s="10"/>
      <c r="BH590" s="10"/>
      <c r="BI590" s="10"/>
      <c r="BJ590" s="10"/>
      <c r="BK590" s="10"/>
      <c r="BL590" s="10"/>
      <c r="BM590" s="10"/>
      <c r="BN590" s="10"/>
      <c r="BO590" s="10"/>
      <c r="BP590" s="10"/>
      <c r="BQ590" s="10"/>
      <c r="BR590" s="10"/>
      <c r="BS590" s="10"/>
    </row>
    <row r="591" spans="1:71" x14ac:dyDescent="0.25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10"/>
      <c r="V591" s="10"/>
      <c r="W591" s="10"/>
      <c r="X591" s="10"/>
      <c r="Y591" s="10"/>
      <c r="Z591" s="10"/>
      <c r="AA591" s="10"/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  <c r="BC591" s="10"/>
      <c r="BD591" s="10"/>
      <c r="BE591" s="10"/>
      <c r="BF591" s="10"/>
      <c r="BG591" s="10"/>
      <c r="BH591" s="10"/>
      <c r="BI591" s="10"/>
      <c r="BJ591" s="10"/>
      <c r="BK591" s="10"/>
      <c r="BL591" s="10"/>
      <c r="BM591" s="10"/>
      <c r="BN591" s="10"/>
      <c r="BO591" s="10"/>
      <c r="BP591" s="10"/>
      <c r="BQ591" s="10"/>
      <c r="BR591" s="10"/>
      <c r="BS591" s="10"/>
    </row>
    <row r="592" spans="1:71" x14ac:dyDescent="0.25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10"/>
      <c r="V592" s="10"/>
      <c r="W592" s="10"/>
      <c r="X592" s="10"/>
      <c r="Y592" s="10"/>
      <c r="Z592" s="10"/>
      <c r="AA592" s="10"/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  <c r="BC592" s="10"/>
      <c r="BD592" s="10"/>
      <c r="BE592" s="10"/>
      <c r="BF592" s="10"/>
      <c r="BG592" s="10"/>
      <c r="BH592" s="10"/>
      <c r="BI592" s="10"/>
      <c r="BJ592" s="10"/>
      <c r="BK592" s="10"/>
      <c r="BL592" s="10"/>
      <c r="BM592" s="10"/>
      <c r="BN592" s="10"/>
      <c r="BO592" s="10"/>
      <c r="BP592" s="10"/>
      <c r="BQ592" s="10"/>
      <c r="BR592" s="10"/>
      <c r="BS592" s="10"/>
    </row>
    <row r="593" spans="1:71" x14ac:dyDescent="0.25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10"/>
      <c r="V593" s="10"/>
      <c r="W593" s="10"/>
      <c r="X593" s="10"/>
      <c r="Y593" s="10"/>
      <c r="Z593" s="10"/>
      <c r="AA593" s="10"/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  <c r="BC593" s="10"/>
      <c r="BD593" s="10"/>
      <c r="BE593" s="10"/>
      <c r="BF593" s="10"/>
      <c r="BG593" s="10"/>
      <c r="BH593" s="10"/>
      <c r="BI593" s="10"/>
      <c r="BJ593" s="10"/>
      <c r="BK593" s="10"/>
      <c r="BL593" s="10"/>
      <c r="BM593" s="10"/>
      <c r="BN593" s="10"/>
      <c r="BO593" s="10"/>
      <c r="BP593" s="10"/>
      <c r="BQ593" s="10"/>
      <c r="BR593" s="10"/>
      <c r="BS593" s="10"/>
    </row>
    <row r="594" spans="1:71" x14ac:dyDescent="0.25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10"/>
      <c r="V594" s="10"/>
      <c r="W594" s="10"/>
      <c r="X594" s="10"/>
      <c r="Y594" s="10"/>
      <c r="Z594" s="10"/>
      <c r="AA594" s="10"/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  <c r="BC594" s="10"/>
      <c r="BD594" s="10"/>
      <c r="BE594" s="10"/>
      <c r="BF594" s="10"/>
      <c r="BG594" s="10"/>
      <c r="BH594" s="10"/>
      <c r="BI594" s="10"/>
      <c r="BJ594" s="10"/>
      <c r="BK594" s="10"/>
      <c r="BL594" s="10"/>
      <c r="BM594" s="10"/>
      <c r="BN594" s="10"/>
      <c r="BO594" s="10"/>
      <c r="BP594" s="10"/>
      <c r="BQ594" s="10"/>
      <c r="BR594" s="10"/>
      <c r="BS594" s="10"/>
    </row>
    <row r="595" spans="1:71" x14ac:dyDescent="0.25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10"/>
      <c r="V595" s="10"/>
      <c r="W595" s="10"/>
      <c r="X595" s="10"/>
      <c r="Y595" s="10"/>
      <c r="Z595" s="10"/>
      <c r="AA595" s="10"/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  <c r="BC595" s="10"/>
      <c r="BD595" s="10"/>
      <c r="BE595" s="10"/>
      <c r="BF595" s="10"/>
      <c r="BG595" s="10"/>
      <c r="BH595" s="10"/>
      <c r="BI595" s="10"/>
      <c r="BJ595" s="10"/>
      <c r="BK595" s="10"/>
      <c r="BL595" s="10"/>
      <c r="BM595" s="10"/>
      <c r="BN595" s="10"/>
      <c r="BO595" s="10"/>
      <c r="BP595" s="10"/>
      <c r="BQ595" s="10"/>
      <c r="BR595" s="10"/>
      <c r="BS595" s="10"/>
    </row>
    <row r="596" spans="1:71" x14ac:dyDescent="0.25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10"/>
      <c r="V596" s="10"/>
      <c r="W596" s="10"/>
      <c r="X596" s="10"/>
      <c r="Y596" s="10"/>
      <c r="Z596" s="10"/>
      <c r="AA596" s="10"/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  <c r="BC596" s="10"/>
      <c r="BD596" s="10"/>
      <c r="BE596" s="10"/>
      <c r="BF596" s="10"/>
      <c r="BG596" s="10"/>
      <c r="BH596" s="10"/>
      <c r="BI596" s="10"/>
      <c r="BJ596" s="10"/>
      <c r="BK596" s="10"/>
      <c r="BL596" s="10"/>
      <c r="BM596" s="10"/>
      <c r="BN596" s="10"/>
      <c r="BO596" s="10"/>
      <c r="BP596" s="10"/>
      <c r="BQ596" s="10"/>
      <c r="BR596" s="10"/>
      <c r="BS596" s="10"/>
    </row>
    <row r="597" spans="1:71" x14ac:dyDescent="0.25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10"/>
      <c r="V597" s="10"/>
      <c r="W597" s="10"/>
      <c r="X597" s="10"/>
      <c r="Y597" s="10"/>
      <c r="Z597" s="10"/>
      <c r="AA597" s="10"/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  <c r="BC597" s="10"/>
      <c r="BD597" s="10"/>
      <c r="BE597" s="10"/>
      <c r="BF597" s="10"/>
      <c r="BG597" s="10"/>
      <c r="BH597" s="10"/>
      <c r="BI597" s="10"/>
      <c r="BJ597" s="10"/>
      <c r="BK597" s="10"/>
      <c r="BL597" s="10"/>
      <c r="BM597" s="10"/>
      <c r="BN597" s="10"/>
      <c r="BO597" s="10"/>
      <c r="BP597" s="10"/>
      <c r="BQ597" s="10"/>
      <c r="BR597" s="10"/>
      <c r="BS597" s="10"/>
    </row>
    <row r="598" spans="1:71" x14ac:dyDescent="0.25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10"/>
      <c r="V598" s="10"/>
      <c r="W598" s="10"/>
      <c r="X598" s="10"/>
      <c r="Y598" s="10"/>
      <c r="Z598" s="10"/>
      <c r="AA598" s="10"/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  <c r="BC598" s="10"/>
      <c r="BD598" s="10"/>
      <c r="BE598" s="10"/>
      <c r="BF598" s="10"/>
      <c r="BG598" s="10"/>
      <c r="BH598" s="10"/>
      <c r="BI598" s="10"/>
      <c r="BJ598" s="10"/>
      <c r="BK598" s="10"/>
      <c r="BL598" s="10"/>
      <c r="BM598" s="10"/>
      <c r="BN598" s="10"/>
      <c r="BO598" s="10"/>
      <c r="BP598" s="10"/>
      <c r="BQ598" s="10"/>
      <c r="BR598" s="10"/>
      <c r="BS598" s="10"/>
    </row>
    <row r="599" spans="1:71" x14ac:dyDescent="0.25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10"/>
      <c r="V599" s="10"/>
      <c r="W599" s="10"/>
      <c r="X599" s="10"/>
      <c r="Y599" s="10"/>
      <c r="Z599" s="10"/>
      <c r="AA599" s="10"/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  <c r="BC599" s="10"/>
      <c r="BD599" s="10"/>
      <c r="BE599" s="10"/>
      <c r="BF599" s="10"/>
      <c r="BG599" s="10"/>
      <c r="BH599" s="10"/>
      <c r="BI599" s="10"/>
      <c r="BJ599" s="10"/>
      <c r="BK599" s="10"/>
      <c r="BL599" s="10"/>
      <c r="BM599" s="10"/>
      <c r="BN599" s="10"/>
      <c r="BO599" s="10"/>
      <c r="BP599" s="10"/>
      <c r="BQ599" s="10"/>
      <c r="BR599" s="10"/>
      <c r="BS599" s="10"/>
    </row>
    <row r="600" spans="1:71" x14ac:dyDescent="0.25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10"/>
      <c r="V600" s="10"/>
      <c r="W600" s="10"/>
      <c r="X600" s="10"/>
      <c r="Y600" s="10"/>
      <c r="Z600" s="10"/>
      <c r="AA600" s="10"/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  <c r="BC600" s="10"/>
      <c r="BD600" s="10"/>
      <c r="BE600" s="10"/>
      <c r="BF600" s="10"/>
      <c r="BG600" s="10"/>
      <c r="BH600" s="10"/>
      <c r="BI600" s="10"/>
      <c r="BJ600" s="10"/>
      <c r="BK600" s="10"/>
      <c r="BL600" s="10"/>
      <c r="BM600" s="10"/>
      <c r="BN600" s="10"/>
      <c r="BO600" s="10"/>
      <c r="BP600" s="10"/>
      <c r="BQ600" s="10"/>
      <c r="BR600" s="10"/>
      <c r="BS600" s="10"/>
    </row>
    <row r="601" spans="1:71" x14ac:dyDescent="0.25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10"/>
      <c r="V601" s="10"/>
      <c r="W601" s="10"/>
      <c r="X601" s="10"/>
      <c r="Y601" s="10"/>
      <c r="Z601" s="10"/>
      <c r="AA601" s="10"/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  <c r="BC601" s="10"/>
      <c r="BD601" s="10"/>
      <c r="BE601" s="10"/>
      <c r="BF601" s="10"/>
      <c r="BG601" s="10"/>
      <c r="BH601" s="10"/>
      <c r="BI601" s="10"/>
      <c r="BJ601" s="10"/>
      <c r="BK601" s="10"/>
      <c r="BL601" s="10"/>
      <c r="BM601" s="10"/>
      <c r="BN601" s="10"/>
      <c r="BO601" s="10"/>
      <c r="BP601" s="10"/>
      <c r="BQ601" s="10"/>
      <c r="BR601" s="10"/>
      <c r="BS601" s="10"/>
    </row>
    <row r="602" spans="1:71" x14ac:dyDescent="0.25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10"/>
      <c r="V602" s="10"/>
      <c r="W602" s="10"/>
      <c r="X602" s="10"/>
      <c r="Y602" s="10"/>
      <c r="Z602" s="10"/>
      <c r="AA602" s="10"/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  <c r="BC602" s="10"/>
      <c r="BD602" s="10"/>
      <c r="BE602" s="10"/>
      <c r="BF602" s="10"/>
      <c r="BG602" s="10"/>
      <c r="BH602" s="10"/>
      <c r="BI602" s="10"/>
      <c r="BJ602" s="10"/>
      <c r="BK602" s="10"/>
      <c r="BL602" s="10"/>
      <c r="BM602" s="10"/>
      <c r="BN602" s="10"/>
      <c r="BO602" s="10"/>
      <c r="BP602" s="10"/>
      <c r="BQ602" s="10"/>
      <c r="BR602" s="10"/>
      <c r="BS602" s="10"/>
    </row>
    <row r="603" spans="1:71" x14ac:dyDescent="0.25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10"/>
      <c r="V603" s="10"/>
      <c r="W603" s="10"/>
      <c r="X603" s="10"/>
      <c r="Y603" s="10"/>
      <c r="Z603" s="10"/>
      <c r="AA603" s="10"/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  <c r="BC603" s="10"/>
      <c r="BD603" s="10"/>
      <c r="BE603" s="10"/>
      <c r="BF603" s="10"/>
      <c r="BG603" s="10"/>
      <c r="BH603" s="10"/>
      <c r="BI603" s="10"/>
      <c r="BJ603" s="10"/>
      <c r="BK603" s="10"/>
      <c r="BL603" s="10"/>
      <c r="BM603" s="10"/>
      <c r="BN603" s="10"/>
      <c r="BO603" s="10"/>
      <c r="BP603" s="10"/>
      <c r="BQ603" s="10"/>
      <c r="BR603" s="10"/>
      <c r="BS603" s="10"/>
    </row>
    <row r="604" spans="1:71" x14ac:dyDescent="0.25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10"/>
      <c r="V604" s="10"/>
      <c r="W604" s="10"/>
      <c r="X604" s="10"/>
      <c r="Y604" s="10"/>
      <c r="Z604" s="10"/>
      <c r="AA604" s="10"/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  <c r="BC604" s="10"/>
      <c r="BD604" s="10"/>
      <c r="BE604" s="10"/>
      <c r="BF604" s="10"/>
      <c r="BG604" s="10"/>
      <c r="BH604" s="10"/>
      <c r="BI604" s="10"/>
      <c r="BJ604" s="10"/>
      <c r="BK604" s="10"/>
      <c r="BL604" s="10"/>
      <c r="BM604" s="10"/>
      <c r="BN604" s="10"/>
      <c r="BO604" s="10"/>
      <c r="BP604" s="10"/>
      <c r="BQ604" s="10"/>
      <c r="BR604" s="10"/>
      <c r="BS604" s="10"/>
    </row>
    <row r="605" spans="1:71" x14ac:dyDescent="0.25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10"/>
      <c r="V605" s="10"/>
      <c r="W605" s="10"/>
      <c r="X605" s="10"/>
      <c r="Y605" s="10"/>
      <c r="Z605" s="10"/>
      <c r="AA605" s="10"/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  <c r="BC605" s="10"/>
      <c r="BD605" s="10"/>
      <c r="BE605" s="10"/>
      <c r="BF605" s="10"/>
      <c r="BG605" s="10"/>
      <c r="BH605" s="10"/>
      <c r="BI605" s="10"/>
      <c r="BJ605" s="10"/>
      <c r="BK605" s="10"/>
      <c r="BL605" s="10"/>
      <c r="BM605" s="10"/>
      <c r="BN605" s="10"/>
      <c r="BO605" s="10"/>
      <c r="BP605" s="10"/>
      <c r="BQ605" s="10"/>
      <c r="BR605" s="10"/>
      <c r="BS605" s="10"/>
    </row>
    <row r="606" spans="1:71" x14ac:dyDescent="0.25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10"/>
      <c r="V606" s="10"/>
      <c r="W606" s="10"/>
      <c r="X606" s="10"/>
      <c r="Y606" s="10"/>
      <c r="Z606" s="10"/>
      <c r="AA606" s="10"/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  <c r="BC606" s="10"/>
      <c r="BD606" s="10"/>
      <c r="BE606" s="10"/>
      <c r="BF606" s="10"/>
      <c r="BG606" s="10"/>
      <c r="BH606" s="10"/>
      <c r="BI606" s="10"/>
      <c r="BJ606" s="10"/>
      <c r="BK606" s="10"/>
      <c r="BL606" s="10"/>
      <c r="BM606" s="10"/>
      <c r="BN606" s="10"/>
      <c r="BO606" s="10"/>
      <c r="BP606" s="10"/>
      <c r="BQ606" s="10"/>
      <c r="BR606" s="10"/>
      <c r="BS606" s="10"/>
    </row>
    <row r="607" spans="1:71" x14ac:dyDescent="0.25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10"/>
      <c r="V607" s="10"/>
      <c r="W607" s="10"/>
      <c r="X607" s="10"/>
      <c r="Y607" s="10"/>
      <c r="Z607" s="10"/>
      <c r="AA607" s="10"/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  <c r="BC607" s="10"/>
      <c r="BD607" s="10"/>
      <c r="BE607" s="10"/>
      <c r="BF607" s="10"/>
      <c r="BG607" s="10"/>
      <c r="BH607" s="10"/>
      <c r="BI607" s="10"/>
      <c r="BJ607" s="10"/>
      <c r="BK607" s="10"/>
      <c r="BL607" s="10"/>
      <c r="BM607" s="10"/>
      <c r="BN607" s="10"/>
      <c r="BO607" s="10"/>
      <c r="BP607" s="10"/>
      <c r="BQ607" s="10"/>
      <c r="BR607" s="10"/>
      <c r="BS607" s="10"/>
    </row>
    <row r="608" spans="1:71" x14ac:dyDescent="0.25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10"/>
      <c r="V608" s="10"/>
      <c r="W608" s="10"/>
      <c r="X608" s="10"/>
      <c r="Y608" s="10"/>
      <c r="Z608" s="10"/>
      <c r="AA608" s="10"/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  <c r="BC608" s="10"/>
      <c r="BD608" s="10"/>
      <c r="BE608" s="10"/>
      <c r="BF608" s="10"/>
      <c r="BG608" s="10"/>
      <c r="BH608" s="10"/>
      <c r="BI608" s="10"/>
      <c r="BJ608" s="10"/>
      <c r="BK608" s="10"/>
      <c r="BL608" s="10"/>
      <c r="BM608" s="10"/>
      <c r="BN608" s="10"/>
      <c r="BO608" s="10"/>
      <c r="BP608" s="10"/>
      <c r="BQ608" s="10"/>
      <c r="BR608" s="10"/>
      <c r="BS608" s="10"/>
    </row>
    <row r="609" spans="1:71" x14ac:dyDescent="0.25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10"/>
      <c r="BD609" s="10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</row>
    <row r="610" spans="1:71" x14ac:dyDescent="0.25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10"/>
      <c r="BD610" s="10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</row>
    <row r="611" spans="1:71" x14ac:dyDescent="0.25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10"/>
      <c r="V611" s="10"/>
      <c r="W611" s="10"/>
      <c r="X611" s="10"/>
      <c r="Y611" s="10"/>
      <c r="Z611" s="10"/>
      <c r="AA611" s="10"/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  <c r="BC611" s="10"/>
      <c r="BD611" s="10"/>
      <c r="BE611" s="10"/>
      <c r="BF611" s="10"/>
      <c r="BG611" s="10"/>
      <c r="BH611" s="10"/>
      <c r="BI611" s="10"/>
      <c r="BJ611" s="10"/>
      <c r="BK611" s="10"/>
      <c r="BL611" s="10"/>
      <c r="BM611" s="10"/>
      <c r="BN611" s="10"/>
      <c r="BO611" s="10"/>
      <c r="BP611" s="10"/>
      <c r="BQ611" s="10"/>
      <c r="BR611" s="10"/>
      <c r="BS611" s="10"/>
    </row>
    <row r="612" spans="1:71" x14ac:dyDescent="0.25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10"/>
      <c r="V612" s="10"/>
      <c r="W612" s="10"/>
      <c r="X612" s="10"/>
      <c r="Y612" s="10"/>
      <c r="Z612" s="10"/>
      <c r="AA612" s="10"/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  <c r="BC612" s="10"/>
      <c r="BD612" s="10"/>
      <c r="BE612" s="10"/>
      <c r="BF612" s="10"/>
      <c r="BG612" s="10"/>
      <c r="BH612" s="10"/>
      <c r="BI612" s="10"/>
      <c r="BJ612" s="10"/>
      <c r="BK612" s="10"/>
      <c r="BL612" s="10"/>
      <c r="BM612" s="10"/>
      <c r="BN612" s="10"/>
      <c r="BO612" s="10"/>
      <c r="BP612" s="10"/>
      <c r="BQ612" s="10"/>
      <c r="BR612" s="10"/>
      <c r="BS612" s="10"/>
    </row>
    <row r="613" spans="1:71" x14ac:dyDescent="0.25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10"/>
      <c r="V613" s="10"/>
      <c r="W613" s="10"/>
      <c r="X613" s="10"/>
      <c r="Y613" s="10"/>
      <c r="Z613" s="10"/>
      <c r="AA613" s="10"/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  <c r="BC613" s="10"/>
      <c r="BD613" s="10"/>
      <c r="BE613" s="10"/>
      <c r="BF613" s="10"/>
      <c r="BG613" s="10"/>
      <c r="BH613" s="10"/>
      <c r="BI613" s="10"/>
      <c r="BJ613" s="10"/>
      <c r="BK613" s="10"/>
      <c r="BL613" s="10"/>
      <c r="BM613" s="10"/>
      <c r="BN613" s="10"/>
      <c r="BO613" s="10"/>
      <c r="BP613" s="10"/>
      <c r="BQ613" s="10"/>
      <c r="BR613" s="10"/>
      <c r="BS613" s="10"/>
    </row>
    <row r="614" spans="1:71" x14ac:dyDescent="0.25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10"/>
      <c r="V614" s="10"/>
      <c r="W614" s="10"/>
      <c r="X614" s="10"/>
      <c r="Y614" s="10"/>
      <c r="Z614" s="10"/>
      <c r="AA614" s="10"/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  <c r="BC614" s="10"/>
      <c r="BD614" s="10"/>
      <c r="BE614" s="10"/>
      <c r="BF614" s="10"/>
      <c r="BG614" s="10"/>
      <c r="BH614" s="10"/>
      <c r="BI614" s="10"/>
      <c r="BJ614" s="10"/>
      <c r="BK614" s="10"/>
      <c r="BL614" s="10"/>
      <c r="BM614" s="10"/>
      <c r="BN614" s="10"/>
      <c r="BO614" s="10"/>
      <c r="BP614" s="10"/>
      <c r="BQ614" s="10"/>
      <c r="BR614" s="10"/>
      <c r="BS614" s="10"/>
    </row>
    <row r="615" spans="1:71" x14ac:dyDescent="0.25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10"/>
      <c r="V615" s="10"/>
      <c r="W615" s="10"/>
      <c r="X615" s="10"/>
      <c r="Y615" s="10"/>
      <c r="Z615" s="10"/>
      <c r="AA615" s="10"/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  <c r="BC615" s="10"/>
      <c r="BD615" s="10"/>
      <c r="BE615" s="10"/>
      <c r="BF615" s="10"/>
      <c r="BG615" s="10"/>
      <c r="BH615" s="10"/>
      <c r="BI615" s="10"/>
      <c r="BJ615" s="10"/>
      <c r="BK615" s="10"/>
      <c r="BL615" s="10"/>
      <c r="BM615" s="10"/>
      <c r="BN615" s="10"/>
      <c r="BO615" s="10"/>
      <c r="BP615" s="10"/>
      <c r="BQ615" s="10"/>
      <c r="BR615" s="10"/>
      <c r="BS615" s="10"/>
    </row>
    <row r="616" spans="1:71" x14ac:dyDescent="0.25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10"/>
      <c r="V616" s="10"/>
      <c r="W616" s="10"/>
      <c r="X616" s="10"/>
      <c r="Y616" s="10"/>
      <c r="Z616" s="10"/>
      <c r="AA616" s="10"/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  <c r="BC616" s="10"/>
      <c r="BD616" s="10"/>
      <c r="BE616" s="10"/>
      <c r="BF616" s="10"/>
      <c r="BG616" s="10"/>
      <c r="BH616" s="10"/>
      <c r="BI616" s="10"/>
      <c r="BJ616" s="10"/>
      <c r="BK616" s="10"/>
      <c r="BL616" s="10"/>
      <c r="BM616" s="10"/>
      <c r="BN616" s="10"/>
      <c r="BO616" s="10"/>
      <c r="BP616" s="10"/>
      <c r="BQ616" s="10"/>
      <c r="BR616" s="10"/>
      <c r="BS616" s="10"/>
    </row>
    <row r="617" spans="1:71" x14ac:dyDescent="0.25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10"/>
      <c r="V617" s="10"/>
      <c r="W617" s="10"/>
      <c r="X617" s="10"/>
      <c r="Y617" s="10"/>
      <c r="Z617" s="10"/>
      <c r="AA617" s="10"/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  <c r="BC617" s="10"/>
      <c r="BD617" s="10"/>
      <c r="BE617" s="10"/>
      <c r="BF617" s="10"/>
      <c r="BG617" s="10"/>
      <c r="BH617" s="10"/>
      <c r="BI617" s="10"/>
      <c r="BJ617" s="10"/>
      <c r="BK617" s="10"/>
      <c r="BL617" s="10"/>
      <c r="BM617" s="10"/>
      <c r="BN617" s="10"/>
      <c r="BO617" s="10"/>
      <c r="BP617" s="10"/>
      <c r="BQ617" s="10"/>
      <c r="BR617" s="10"/>
      <c r="BS617" s="10"/>
    </row>
    <row r="618" spans="1:71" x14ac:dyDescent="0.25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10"/>
      <c r="V618" s="10"/>
      <c r="W618" s="10"/>
      <c r="X618" s="10"/>
      <c r="Y618" s="10"/>
      <c r="Z618" s="10"/>
      <c r="AA618" s="10"/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  <c r="BC618" s="10"/>
      <c r="BD618" s="10"/>
      <c r="BE618" s="10"/>
      <c r="BF618" s="10"/>
      <c r="BG618" s="10"/>
      <c r="BH618" s="10"/>
      <c r="BI618" s="10"/>
      <c r="BJ618" s="10"/>
      <c r="BK618" s="10"/>
      <c r="BL618" s="10"/>
      <c r="BM618" s="10"/>
      <c r="BN618" s="10"/>
      <c r="BO618" s="10"/>
      <c r="BP618" s="10"/>
      <c r="BQ618" s="10"/>
      <c r="BR618" s="10"/>
      <c r="BS618" s="10"/>
    </row>
    <row r="619" spans="1:71" x14ac:dyDescent="0.25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10"/>
      <c r="V619" s="10"/>
      <c r="W619" s="10"/>
      <c r="X619" s="10"/>
      <c r="Y619" s="10"/>
      <c r="Z619" s="10"/>
      <c r="AA619" s="10"/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  <c r="BC619" s="10"/>
      <c r="BD619" s="10"/>
      <c r="BE619" s="10"/>
      <c r="BF619" s="10"/>
      <c r="BG619" s="10"/>
      <c r="BH619" s="10"/>
      <c r="BI619" s="10"/>
      <c r="BJ619" s="10"/>
      <c r="BK619" s="10"/>
      <c r="BL619" s="10"/>
      <c r="BM619" s="10"/>
      <c r="BN619" s="10"/>
      <c r="BO619" s="10"/>
      <c r="BP619" s="10"/>
      <c r="BQ619" s="10"/>
      <c r="BR619" s="10"/>
      <c r="BS619" s="10"/>
    </row>
    <row r="620" spans="1:71" x14ac:dyDescent="0.25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10"/>
      <c r="V620" s="10"/>
      <c r="W620" s="10"/>
      <c r="X620" s="10"/>
      <c r="Y620" s="10"/>
      <c r="Z620" s="10"/>
      <c r="AA620" s="10"/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  <c r="BC620" s="10"/>
      <c r="BD620" s="10"/>
      <c r="BE620" s="10"/>
      <c r="BF620" s="10"/>
      <c r="BG620" s="10"/>
      <c r="BH620" s="10"/>
      <c r="BI620" s="10"/>
      <c r="BJ620" s="10"/>
      <c r="BK620" s="10"/>
      <c r="BL620" s="10"/>
      <c r="BM620" s="10"/>
      <c r="BN620" s="10"/>
      <c r="BO620" s="10"/>
      <c r="BP620" s="10"/>
      <c r="BQ620" s="10"/>
      <c r="BR620" s="10"/>
      <c r="BS620" s="10"/>
    </row>
    <row r="621" spans="1:71" x14ac:dyDescent="0.25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10"/>
      <c r="V621" s="10"/>
      <c r="W621" s="10"/>
      <c r="X621" s="10"/>
      <c r="Y621" s="10"/>
      <c r="Z621" s="10"/>
      <c r="AA621" s="10"/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  <c r="BC621" s="10"/>
      <c r="BD621" s="10"/>
      <c r="BE621" s="10"/>
      <c r="BF621" s="10"/>
      <c r="BG621" s="10"/>
      <c r="BH621" s="10"/>
      <c r="BI621" s="10"/>
      <c r="BJ621" s="10"/>
      <c r="BK621" s="10"/>
      <c r="BL621" s="10"/>
      <c r="BM621" s="10"/>
      <c r="BN621" s="10"/>
      <c r="BO621" s="10"/>
      <c r="BP621" s="10"/>
      <c r="BQ621" s="10"/>
      <c r="BR621" s="10"/>
      <c r="BS621" s="10"/>
    </row>
    <row r="622" spans="1:71" x14ac:dyDescent="0.25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10"/>
      <c r="V622" s="10"/>
      <c r="W622" s="10"/>
      <c r="X622" s="10"/>
      <c r="Y622" s="10"/>
      <c r="Z622" s="10"/>
      <c r="AA622" s="10"/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  <c r="BC622" s="10"/>
      <c r="BD622" s="10"/>
      <c r="BE622" s="10"/>
      <c r="BF622" s="10"/>
      <c r="BG622" s="10"/>
      <c r="BH622" s="10"/>
      <c r="BI622" s="10"/>
      <c r="BJ622" s="10"/>
      <c r="BK622" s="10"/>
      <c r="BL622" s="10"/>
      <c r="BM622" s="10"/>
      <c r="BN622" s="10"/>
      <c r="BO622" s="10"/>
      <c r="BP622" s="10"/>
      <c r="BQ622" s="10"/>
      <c r="BR622" s="10"/>
      <c r="BS622" s="10"/>
    </row>
    <row r="623" spans="1:71" x14ac:dyDescent="0.25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10"/>
      <c r="V623" s="10"/>
      <c r="W623" s="10"/>
      <c r="X623" s="10"/>
      <c r="Y623" s="10"/>
      <c r="Z623" s="10"/>
      <c r="AA623" s="10"/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  <c r="BC623" s="10"/>
      <c r="BD623" s="10"/>
      <c r="BE623" s="10"/>
      <c r="BF623" s="10"/>
      <c r="BG623" s="10"/>
      <c r="BH623" s="10"/>
      <c r="BI623" s="10"/>
      <c r="BJ623" s="10"/>
      <c r="BK623" s="10"/>
      <c r="BL623" s="10"/>
      <c r="BM623" s="10"/>
      <c r="BN623" s="10"/>
      <c r="BO623" s="10"/>
      <c r="BP623" s="10"/>
      <c r="BQ623" s="10"/>
      <c r="BR623" s="10"/>
      <c r="BS623" s="10"/>
    </row>
    <row r="624" spans="1:71" x14ac:dyDescent="0.25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10"/>
      <c r="BD624" s="10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</row>
    <row r="625" spans="1:71" x14ac:dyDescent="0.25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10"/>
      <c r="BD625" s="10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</row>
    <row r="626" spans="1:71" x14ac:dyDescent="0.25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10"/>
      <c r="V626" s="10"/>
      <c r="W626" s="10"/>
      <c r="X626" s="10"/>
      <c r="Y626" s="10"/>
      <c r="Z626" s="10"/>
      <c r="AA626" s="10"/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  <c r="BC626" s="10"/>
      <c r="BD626" s="10"/>
      <c r="BE626" s="10"/>
      <c r="BF626" s="10"/>
      <c r="BG626" s="10"/>
      <c r="BH626" s="10"/>
      <c r="BI626" s="10"/>
      <c r="BJ626" s="10"/>
      <c r="BK626" s="10"/>
      <c r="BL626" s="10"/>
      <c r="BM626" s="10"/>
      <c r="BN626" s="10"/>
      <c r="BO626" s="10"/>
      <c r="BP626" s="10"/>
      <c r="BQ626" s="10"/>
      <c r="BR626" s="10"/>
      <c r="BS626" s="10"/>
    </row>
    <row r="627" spans="1:71" x14ac:dyDescent="0.25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10"/>
      <c r="V627" s="10"/>
      <c r="W627" s="10"/>
      <c r="X627" s="10"/>
      <c r="Y627" s="10"/>
      <c r="Z627" s="10"/>
      <c r="AA627" s="10"/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  <c r="BC627" s="10"/>
      <c r="BD627" s="10"/>
      <c r="BE627" s="10"/>
      <c r="BF627" s="10"/>
      <c r="BG627" s="10"/>
      <c r="BH627" s="10"/>
      <c r="BI627" s="10"/>
      <c r="BJ627" s="10"/>
      <c r="BK627" s="10"/>
      <c r="BL627" s="10"/>
      <c r="BM627" s="10"/>
      <c r="BN627" s="10"/>
      <c r="BO627" s="10"/>
      <c r="BP627" s="10"/>
      <c r="BQ627" s="10"/>
      <c r="BR627" s="10"/>
      <c r="BS627" s="10"/>
    </row>
    <row r="628" spans="1:71" x14ac:dyDescent="0.25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10"/>
      <c r="V628" s="10"/>
      <c r="W628" s="10"/>
      <c r="X628" s="10"/>
      <c r="Y628" s="10"/>
      <c r="Z628" s="10"/>
      <c r="AA628" s="10"/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  <c r="BC628" s="10"/>
      <c r="BD628" s="10"/>
      <c r="BE628" s="10"/>
      <c r="BF628" s="10"/>
      <c r="BG628" s="10"/>
      <c r="BH628" s="10"/>
      <c r="BI628" s="10"/>
      <c r="BJ628" s="10"/>
      <c r="BK628" s="10"/>
      <c r="BL628" s="10"/>
      <c r="BM628" s="10"/>
      <c r="BN628" s="10"/>
      <c r="BO628" s="10"/>
      <c r="BP628" s="10"/>
      <c r="BQ628" s="10"/>
      <c r="BR628" s="10"/>
      <c r="BS628" s="10"/>
    </row>
    <row r="629" spans="1:71" x14ac:dyDescent="0.25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10"/>
      <c r="V629" s="10"/>
      <c r="W629" s="10"/>
      <c r="X629" s="10"/>
      <c r="Y629" s="10"/>
      <c r="Z629" s="10"/>
      <c r="AA629" s="10"/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  <c r="BC629" s="10"/>
      <c r="BD629" s="10"/>
      <c r="BE629" s="10"/>
      <c r="BF629" s="10"/>
      <c r="BG629" s="10"/>
      <c r="BH629" s="10"/>
      <c r="BI629" s="10"/>
      <c r="BJ629" s="10"/>
      <c r="BK629" s="10"/>
      <c r="BL629" s="10"/>
      <c r="BM629" s="10"/>
      <c r="BN629" s="10"/>
      <c r="BO629" s="10"/>
      <c r="BP629" s="10"/>
      <c r="BQ629" s="10"/>
      <c r="BR629" s="10"/>
      <c r="BS629" s="10"/>
    </row>
    <row r="630" spans="1:71" x14ac:dyDescent="0.25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10"/>
      <c r="V630" s="10"/>
      <c r="W630" s="10"/>
      <c r="X630" s="10"/>
      <c r="Y630" s="10"/>
      <c r="Z630" s="10"/>
      <c r="AA630" s="10"/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  <c r="BC630" s="10"/>
      <c r="BD630" s="10"/>
      <c r="BE630" s="10"/>
      <c r="BF630" s="10"/>
      <c r="BG630" s="10"/>
      <c r="BH630" s="10"/>
      <c r="BI630" s="10"/>
      <c r="BJ630" s="10"/>
      <c r="BK630" s="10"/>
      <c r="BL630" s="10"/>
      <c r="BM630" s="10"/>
      <c r="BN630" s="10"/>
      <c r="BO630" s="10"/>
      <c r="BP630" s="10"/>
      <c r="BQ630" s="10"/>
      <c r="BR630" s="10"/>
      <c r="BS630" s="10"/>
    </row>
    <row r="631" spans="1:71" x14ac:dyDescent="0.25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10"/>
      <c r="V631" s="10"/>
      <c r="W631" s="10"/>
      <c r="X631" s="10"/>
      <c r="Y631" s="10"/>
      <c r="Z631" s="10"/>
      <c r="AA631" s="10"/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  <c r="BC631" s="10"/>
      <c r="BD631" s="10"/>
      <c r="BE631" s="10"/>
      <c r="BF631" s="10"/>
      <c r="BG631" s="10"/>
      <c r="BH631" s="10"/>
      <c r="BI631" s="10"/>
      <c r="BJ631" s="10"/>
      <c r="BK631" s="10"/>
      <c r="BL631" s="10"/>
      <c r="BM631" s="10"/>
      <c r="BN631" s="10"/>
      <c r="BO631" s="10"/>
      <c r="BP631" s="10"/>
      <c r="BQ631" s="10"/>
      <c r="BR631" s="10"/>
      <c r="BS631" s="10"/>
    </row>
    <row r="632" spans="1:71" x14ac:dyDescent="0.25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10"/>
      <c r="V632" s="10"/>
      <c r="W632" s="10"/>
      <c r="X632" s="10"/>
      <c r="Y632" s="10"/>
      <c r="Z632" s="10"/>
      <c r="AA632" s="10"/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  <c r="BC632" s="10"/>
      <c r="BD632" s="10"/>
      <c r="BE632" s="10"/>
      <c r="BF632" s="10"/>
      <c r="BG632" s="10"/>
      <c r="BH632" s="10"/>
      <c r="BI632" s="10"/>
      <c r="BJ632" s="10"/>
      <c r="BK632" s="10"/>
      <c r="BL632" s="10"/>
      <c r="BM632" s="10"/>
      <c r="BN632" s="10"/>
      <c r="BO632" s="10"/>
      <c r="BP632" s="10"/>
      <c r="BQ632" s="10"/>
      <c r="BR632" s="10"/>
      <c r="BS632" s="10"/>
    </row>
    <row r="633" spans="1:71" x14ac:dyDescent="0.25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10"/>
      <c r="V633" s="10"/>
      <c r="W633" s="10"/>
      <c r="X633" s="10"/>
      <c r="Y633" s="10"/>
      <c r="Z633" s="10"/>
      <c r="AA633" s="10"/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  <c r="BC633" s="10"/>
      <c r="BD633" s="10"/>
      <c r="BE633" s="10"/>
      <c r="BF633" s="10"/>
      <c r="BG633" s="10"/>
      <c r="BH633" s="10"/>
      <c r="BI633" s="10"/>
      <c r="BJ633" s="10"/>
      <c r="BK633" s="10"/>
      <c r="BL633" s="10"/>
      <c r="BM633" s="10"/>
      <c r="BN633" s="10"/>
      <c r="BO633" s="10"/>
      <c r="BP633" s="10"/>
      <c r="BQ633" s="10"/>
      <c r="BR633" s="10"/>
      <c r="BS633" s="10"/>
    </row>
    <row r="634" spans="1:71" x14ac:dyDescent="0.25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10"/>
      <c r="V634" s="10"/>
      <c r="W634" s="10"/>
      <c r="X634" s="10"/>
      <c r="Y634" s="10"/>
      <c r="Z634" s="10"/>
      <c r="AA634" s="10"/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  <c r="BC634" s="10"/>
      <c r="BD634" s="10"/>
      <c r="BE634" s="10"/>
      <c r="BF634" s="10"/>
      <c r="BG634" s="10"/>
      <c r="BH634" s="10"/>
      <c r="BI634" s="10"/>
      <c r="BJ634" s="10"/>
      <c r="BK634" s="10"/>
      <c r="BL634" s="10"/>
      <c r="BM634" s="10"/>
      <c r="BN634" s="10"/>
      <c r="BO634" s="10"/>
      <c r="BP634" s="10"/>
      <c r="BQ634" s="10"/>
      <c r="BR634" s="10"/>
      <c r="BS634" s="10"/>
    </row>
    <row r="635" spans="1:71" x14ac:dyDescent="0.25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10"/>
      <c r="V635" s="10"/>
      <c r="W635" s="10"/>
      <c r="X635" s="10"/>
      <c r="Y635" s="10"/>
      <c r="Z635" s="10"/>
      <c r="AA635" s="10"/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  <c r="BC635" s="10"/>
      <c r="BD635" s="10"/>
      <c r="BE635" s="10"/>
      <c r="BF635" s="10"/>
      <c r="BG635" s="10"/>
      <c r="BH635" s="10"/>
      <c r="BI635" s="10"/>
      <c r="BJ635" s="10"/>
      <c r="BK635" s="10"/>
      <c r="BL635" s="10"/>
      <c r="BM635" s="10"/>
      <c r="BN635" s="10"/>
      <c r="BO635" s="10"/>
      <c r="BP635" s="10"/>
      <c r="BQ635" s="10"/>
      <c r="BR635" s="10"/>
      <c r="BS635" s="10"/>
    </row>
    <row r="636" spans="1:71" x14ac:dyDescent="0.25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10"/>
      <c r="V636" s="10"/>
      <c r="W636" s="10"/>
      <c r="X636" s="10"/>
      <c r="Y636" s="10"/>
      <c r="Z636" s="10"/>
      <c r="AA636" s="10"/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  <c r="BC636" s="10"/>
      <c r="BD636" s="10"/>
      <c r="BE636" s="10"/>
      <c r="BF636" s="10"/>
      <c r="BG636" s="10"/>
      <c r="BH636" s="10"/>
      <c r="BI636" s="10"/>
      <c r="BJ636" s="10"/>
      <c r="BK636" s="10"/>
      <c r="BL636" s="10"/>
      <c r="BM636" s="10"/>
      <c r="BN636" s="10"/>
      <c r="BO636" s="10"/>
      <c r="BP636" s="10"/>
      <c r="BQ636" s="10"/>
      <c r="BR636" s="10"/>
      <c r="BS636" s="10"/>
    </row>
    <row r="637" spans="1:71" x14ac:dyDescent="0.25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10"/>
      <c r="V637" s="10"/>
      <c r="W637" s="10"/>
      <c r="X637" s="10"/>
      <c r="Y637" s="10"/>
      <c r="Z637" s="10"/>
      <c r="AA637" s="10"/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  <c r="BC637" s="10"/>
      <c r="BD637" s="10"/>
      <c r="BE637" s="10"/>
      <c r="BF637" s="10"/>
      <c r="BG637" s="10"/>
      <c r="BH637" s="10"/>
      <c r="BI637" s="10"/>
      <c r="BJ637" s="10"/>
      <c r="BK637" s="10"/>
      <c r="BL637" s="10"/>
      <c r="BM637" s="10"/>
      <c r="BN637" s="10"/>
      <c r="BO637" s="10"/>
      <c r="BP637" s="10"/>
      <c r="BQ637" s="10"/>
      <c r="BR637" s="10"/>
      <c r="BS637" s="10"/>
    </row>
    <row r="638" spans="1:71" x14ac:dyDescent="0.25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10"/>
      <c r="V638" s="10"/>
      <c r="W638" s="10"/>
      <c r="X638" s="10"/>
      <c r="Y638" s="10"/>
      <c r="Z638" s="10"/>
      <c r="AA638" s="10"/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  <c r="BC638" s="10"/>
      <c r="BD638" s="10"/>
      <c r="BE638" s="10"/>
      <c r="BF638" s="10"/>
      <c r="BG638" s="10"/>
      <c r="BH638" s="10"/>
      <c r="BI638" s="10"/>
      <c r="BJ638" s="10"/>
      <c r="BK638" s="10"/>
      <c r="BL638" s="10"/>
      <c r="BM638" s="10"/>
      <c r="BN638" s="10"/>
      <c r="BO638" s="10"/>
      <c r="BP638" s="10"/>
      <c r="BQ638" s="10"/>
      <c r="BR638" s="10"/>
      <c r="BS638" s="10"/>
    </row>
    <row r="639" spans="1:71" x14ac:dyDescent="0.25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10"/>
      <c r="V639" s="10"/>
      <c r="W639" s="10"/>
      <c r="X639" s="10"/>
      <c r="Y639" s="10"/>
      <c r="Z639" s="10"/>
      <c r="AA639" s="10"/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  <c r="BC639" s="10"/>
      <c r="BD639" s="10"/>
      <c r="BE639" s="10"/>
      <c r="BF639" s="10"/>
      <c r="BG639" s="10"/>
      <c r="BH639" s="10"/>
      <c r="BI639" s="10"/>
      <c r="BJ639" s="10"/>
      <c r="BK639" s="10"/>
      <c r="BL639" s="10"/>
      <c r="BM639" s="10"/>
      <c r="BN639" s="10"/>
      <c r="BO639" s="10"/>
      <c r="BP639" s="10"/>
      <c r="BQ639" s="10"/>
      <c r="BR639" s="10"/>
      <c r="BS639" s="10"/>
    </row>
    <row r="640" spans="1:71" x14ac:dyDescent="0.25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10"/>
      <c r="V640" s="10"/>
      <c r="W640" s="10"/>
      <c r="X640" s="10"/>
      <c r="Y640" s="10"/>
      <c r="Z640" s="10"/>
      <c r="AA640" s="10"/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  <c r="BC640" s="10"/>
      <c r="BD640" s="10"/>
      <c r="BE640" s="10"/>
      <c r="BF640" s="10"/>
      <c r="BG640" s="10"/>
      <c r="BH640" s="10"/>
      <c r="BI640" s="10"/>
      <c r="BJ640" s="10"/>
      <c r="BK640" s="10"/>
      <c r="BL640" s="10"/>
      <c r="BM640" s="10"/>
      <c r="BN640" s="10"/>
      <c r="BO640" s="10"/>
      <c r="BP640" s="10"/>
      <c r="BQ640" s="10"/>
      <c r="BR640" s="10"/>
      <c r="BS640" s="10"/>
    </row>
    <row r="641" spans="1:71" x14ac:dyDescent="0.25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10"/>
      <c r="V641" s="10"/>
      <c r="W641" s="10"/>
      <c r="X641" s="10"/>
      <c r="Y641" s="10"/>
      <c r="Z641" s="10"/>
      <c r="AA641" s="10"/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  <c r="BC641" s="10"/>
      <c r="BD641" s="10"/>
      <c r="BE641" s="10"/>
      <c r="BF641" s="10"/>
      <c r="BG641" s="10"/>
      <c r="BH641" s="10"/>
      <c r="BI641" s="10"/>
      <c r="BJ641" s="10"/>
      <c r="BK641" s="10"/>
      <c r="BL641" s="10"/>
      <c r="BM641" s="10"/>
      <c r="BN641" s="10"/>
      <c r="BO641" s="10"/>
      <c r="BP641" s="10"/>
      <c r="BQ641" s="10"/>
      <c r="BR641" s="10"/>
      <c r="BS641" s="10"/>
    </row>
    <row r="642" spans="1:71" x14ac:dyDescent="0.25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10"/>
      <c r="V642" s="10"/>
      <c r="W642" s="10"/>
      <c r="X642" s="10"/>
      <c r="Y642" s="10"/>
      <c r="Z642" s="10"/>
      <c r="AA642" s="10"/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  <c r="BC642" s="10"/>
      <c r="BD642" s="10"/>
      <c r="BE642" s="10"/>
      <c r="BF642" s="10"/>
      <c r="BG642" s="10"/>
      <c r="BH642" s="10"/>
      <c r="BI642" s="10"/>
      <c r="BJ642" s="10"/>
      <c r="BK642" s="10"/>
      <c r="BL642" s="10"/>
      <c r="BM642" s="10"/>
      <c r="BN642" s="10"/>
      <c r="BO642" s="10"/>
      <c r="BP642" s="10"/>
      <c r="BQ642" s="10"/>
      <c r="BR642" s="10"/>
      <c r="BS642" s="10"/>
    </row>
    <row r="643" spans="1:71" x14ac:dyDescent="0.25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10"/>
      <c r="BD643" s="10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</row>
    <row r="644" spans="1:71" x14ac:dyDescent="0.25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10"/>
      <c r="BD644" s="10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</row>
    <row r="645" spans="1:71" x14ac:dyDescent="0.25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10"/>
      <c r="V645" s="10"/>
      <c r="W645" s="10"/>
      <c r="X645" s="10"/>
      <c r="Y645" s="10"/>
      <c r="Z645" s="10"/>
      <c r="AA645" s="10"/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  <c r="BC645" s="10"/>
      <c r="BD645" s="10"/>
      <c r="BE645" s="10"/>
      <c r="BF645" s="10"/>
      <c r="BG645" s="10"/>
      <c r="BH645" s="10"/>
      <c r="BI645" s="10"/>
      <c r="BJ645" s="10"/>
      <c r="BK645" s="10"/>
      <c r="BL645" s="10"/>
      <c r="BM645" s="10"/>
      <c r="BN645" s="10"/>
      <c r="BO645" s="10"/>
      <c r="BP645" s="10"/>
      <c r="BQ645" s="10"/>
      <c r="BR645" s="10"/>
      <c r="BS645" s="10"/>
    </row>
    <row r="646" spans="1:71" x14ac:dyDescent="0.25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10"/>
      <c r="V646" s="10"/>
      <c r="W646" s="10"/>
      <c r="X646" s="10"/>
      <c r="Y646" s="10"/>
      <c r="Z646" s="10"/>
      <c r="AA646" s="10"/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  <c r="BC646" s="10"/>
      <c r="BD646" s="10"/>
      <c r="BE646" s="10"/>
      <c r="BF646" s="10"/>
      <c r="BG646" s="10"/>
      <c r="BH646" s="10"/>
      <c r="BI646" s="10"/>
      <c r="BJ646" s="10"/>
      <c r="BK646" s="10"/>
      <c r="BL646" s="10"/>
      <c r="BM646" s="10"/>
      <c r="BN646" s="10"/>
      <c r="BO646" s="10"/>
      <c r="BP646" s="10"/>
      <c r="BQ646" s="10"/>
      <c r="BR646" s="10"/>
      <c r="BS646" s="10"/>
    </row>
    <row r="647" spans="1:71" x14ac:dyDescent="0.25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10"/>
      <c r="V647" s="10"/>
      <c r="W647" s="10"/>
      <c r="X647" s="10"/>
      <c r="Y647" s="10"/>
      <c r="Z647" s="10"/>
      <c r="AA647" s="10"/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  <c r="BC647" s="10"/>
      <c r="BD647" s="10"/>
      <c r="BE647" s="10"/>
      <c r="BF647" s="10"/>
      <c r="BG647" s="10"/>
      <c r="BH647" s="10"/>
      <c r="BI647" s="10"/>
      <c r="BJ647" s="10"/>
      <c r="BK647" s="10"/>
      <c r="BL647" s="10"/>
      <c r="BM647" s="10"/>
      <c r="BN647" s="10"/>
      <c r="BO647" s="10"/>
      <c r="BP647" s="10"/>
      <c r="BQ647" s="10"/>
      <c r="BR647" s="10"/>
      <c r="BS647" s="10"/>
    </row>
    <row r="648" spans="1:71" x14ac:dyDescent="0.25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10"/>
      <c r="V648" s="10"/>
      <c r="W648" s="10"/>
      <c r="X648" s="10"/>
      <c r="Y648" s="10"/>
      <c r="Z648" s="10"/>
      <c r="AA648" s="10"/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  <c r="BC648" s="10"/>
      <c r="BD648" s="10"/>
      <c r="BE648" s="10"/>
      <c r="BF648" s="10"/>
      <c r="BG648" s="10"/>
      <c r="BH648" s="10"/>
      <c r="BI648" s="10"/>
      <c r="BJ648" s="10"/>
      <c r="BK648" s="10"/>
      <c r="BL648" s="10"/>
      <c r="BM648" s="10"/>
      <c r="BN648" s="10"/>
      <c r="BO648" s="10"/>
      <c r="BP648" s="10"/>
      <c r="BQ648" s="10"/>
      <c r="BR648" s="10"/>
      <c r="BS648" s="10"/>
    </row>
    <row r="649" spans="1:71" x14ac:dyDescent="0.25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10"/>
      <c r="V649" s="10"/>
      <c r="W649" s="10"/>
      <c r="X649" s="10"/>
      <c r="Y649" s="10"/>
      <c r="Z649" s="10"/>
      <c r="AA649" s="10"/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  <c r="BC649" s="10"/>
      <c r="BD649" s="10"/>
      <c r="BE649" s="10"/>
      <c r="BF649" s="10"/>
      <c r="BG649" s="10"/>
      <c r="BH649" s="10"/>
      <c r="BI649" s="10"/>
      <c r="BJ649" s="10"/>
      <c r="BK649" s="10"/>
      <c r="BL649" s="10"/>
      <c r="BM649" s="10"/>
      <c r="BN649" s="10"/>
      <c r="BO649" s="10"/>
      <c r="BP649" s="10"/>
      <c r="BQ649" s="10"/>
      <c r="BR649" s="10"/>
      <c r="BS649" s="10"/>
    </row>
    <row r="650" spans="1:71" x14ac:dyDescent="0.25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10"/>
      <c r="V650" s="10"/>
      <c r="W650" s="10"/>
      <c r="X650" s="10"/>
      <c r="Y650" s="10"/>
      <c r="Z650" s="10"/>
      <c r="AA650" s="10"/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  <c r="BC650" s="10"/>
      <c r="BD650" s="10"/>
      <c r="BE650" s="10"/>
      <c r="BF650" s="10"/>
      <c r="BG650" s="10"/>
      <c r="BH650" s="10"/>
      <c r="BI650" s="10"/>
      <c r="BJ650" s="10"/>
      <c r="BK650" s="10"/>
      <c r="BL650" s="10"/>
      <c r="BM650" s="10"/>
      <c r="BN650" s="10"/>
      <c r="BO650" s="10"/>
      <c r="BP650" s="10"/>
      <c r="BQ650" s="10"/>
      <c r="BR650" s="10"/>
      <c r="BS650" s="10"/>
    </row>
    <row r="651" spans="1:71" x14ac:dyDescent="0.25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10"/>
      <c r="V651" s="10"/>
      <c r="W651" s="10"/>
      <c r="X651" s="10"/>
      <c r="Y651" s="10"/>
      <c r="Z651" s="10"/>
      <c r="AA651" s="10"/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  <c r="BC651" s="10"/>
      <c r="BD651" s="10"/>
      <c r="BE651" s="10"/>
      <c r="BF651" s="10"/>
      <c r="BG651" s="10"/>
      <c r="BH651" s="10"/>
      <c r="BI651" s="10"/>
      <c r="BJ651" s="10"/>
      <c r="BK651" s="10"/>
      <c r="BL651" s="10"/>
      <c r="BM651" s="10"/>
      <c r="BN651" s="10"/>
      <c r="BO651" s="10"/>
      <c r="BP651" s="10"/>
      <c r="BQ651" s="10"/>
      <c r="BR651" s="10"/>
      <c r="BS651" s="10"/>
    </row>
    <row r="652" spans="1:71" x14ac:dyDescent="0.25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10"/>
      <c r="V652" s="10"/>
      <c r="W652" s="10"/>
      <c r="X652" s="10"/>
      <c r="Y652" s="10"/>
      <c r="Z652" s="10"/>
      <c r="AA652" s="10"/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  <c r="BC652" s="10"/>
      <c r="BD652" s="10"/>
      <c r="BE652" s="10"/>
      <c r="BF652" s="10"/>
      <c r="BG652" s="10"/>
      <c r="BH652" s="10"/>
      <c r="BI652" s="10"/>
      <c r="BJ652" s="10"/>
      <c r="BK652" s="10"/>
      <c r="BL652" s="10"/>
      <c r="BM652" s="10"/>
      <c r="BN652" s="10"/>
      <c r="BO652" s="10"/>
      <c r="BP652" s="10"/>
      <c r="BQ652" s="10"/>
      <c r="BR652" s="10"/>
      <c r="BS652" s="10"/>
    </row>
    <row r="653" spans="1:71" x14ac:dyDescent="0.25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10"/>
      <c r="V653" s="10"/>
      <c r="W653" s="10"/>
      <c r="X653" s="10"/>
      <c r="Y653" s="10"/>
      <c r="Z653" s="10"/>
      <c r="AA653" s="10"/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  <c r="BC653" s="10"/>
      <c r="BD653" s="10"/>
      <c r="BE653" s="10"/>
      <c r="BF653" s="10"/>
      <c r="BG653" s="10"/>
      <c r="BH653" s="10"/>
      <c r="BI653" s="10"/>
      <c r="BJ653" s="10"/>
      <c r="BK653" s="10"/>
      <c r="BL653" s="10"/>
      <c r="BM653" s="10"/>
      <c r="BN653" s="10"/>
      <c r="BO653" s="10"/>
      <c r="BP653" s="10"/>
      <c r="BQ653" s="10"/>
      <c r="BR653" s="10"/>
      <c r="BS653" s="10"/>
    </row>
    <row r="654" spans="1:71" x14ac:dyDescent="0.25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10"/>
      <c r="V654" s="10"/>
      <c r="W654" s="10"/>
      <c r="X654" s="10"/>
      <c r="Y654" s="10"/>
      <c r="Z654" s="10"/>
      <c r="AA654" s="10"/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  <c r="BC654" s="10"/>
      <c r="BD654" s="10"/>
      <c r="BE654" s="10"/>
      <c r="BF654" s="10"/>
      <c r="BG654" s="10"/>
      <c r="BH654" s="10"/>
      <c r="BI654" s="10"/>
      <c r="BJ654" s="10"/>
      <c r="BK654" s="10"/>
      <c r="BL654" s="10"/>
      <c r="BM654" s="10"/>
      <c r="BN654" s="10"/>
      <c r="BO654" s="10"/>
      <c r="BP654" s="10"/>
      <c r="BQ654" s="10"/>
      <c r="BR654" s="10"/>
      <c r="BS654" s="10"/>
    </row>
    <row r="655" spans="1:71" x14ac:dyDescent="0.25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10"/>
      <c r="V655" s="10"/>
      <c r="W655" s="10"/>
      <c r="X655" s="10"/>
      <c r="Y655" s="10"/>
      <c r="Z655" s="10"/>
      <c r="AA655" s="10"/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  <c r="BC655" s="10"/>
      <c r="BD655" s="10"/>
      <c r="BE655" s="10"/>
      <c r="BF655" s="10"/>
      <c r="BG655" s="10"/>
      <c r="BH655" s="10"/>
      <c r="BI655" s="10"/>
      <c r="BJ655" s="10"/>
      <c r="BK655" s="10"/>
      <c r="BL655" s="10"/>
      <c r="BM655" s="10"/>
      <c r="BN655" s="10"/>
      <c r="BO655" s="10"/>
      <c r="BP655" s="10"/>
      <c r="BQ655" s="10"/>
      <c r="BR655" s="10"/>
      <c r="BS655" s="10"/>
    </row>
    <row r="656" spans="1:71" x14ac:dyDescent="0.25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10"/>
      <c r="V656" s="10"/>
      <c r="W656" s="10"/>
      <c r="X656" s="10"/>
      <c r="Y656" s="10"/>
      <c r="Z656" s="10"/>
      <c r="AA656" s="10"/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  <c r="BC656" s="10"/>
      <c r="BD656" s="10"/>
      <c r="BE656" s="10"/>
      <c r="BF656" s="10"/>
      <c r="BG656" s="10"/>
      <c r="BH656" s="10"/>
      <c r="BI656" s="10"/>
      <c r="BJ656" s="10"/>
      <c r="BK656" s="10"/>
      <c r="BL656" s="10"/>
      <c r="BM656" s="10"/>
      <c r="BN656" s="10"/>
      <c r="BO656" s="10"/>
      <c r="BP656" s="10"/>
      <c r="BQ656" s="10"/>
      <c r="BR656" s="10"/>
      <c r="BS656" s="10"/>
    </row>
    <row r="657" spans="1:71" x14ac:dyDescent="0.25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10"/>
      <c r="V657" s="10"/>
      <c r="W657" s="10"/>
      <c r="X657" s="10"/>
      <c r="Y657" s="10"/>
      <c r="Z657" s="10"/>
      <c r="AA657" s="10"/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  <c r="BC657" s="10"/>
      <c r="BD657" s="10"/>
      <c r="BE657" s="10"/>
      <c r="BF657" s="10"/>
      <c r="BG657" s="10"/>
      <c r="BH657" s="10"/>
      <c r="BI657" s="10"/>
      <c r="BJ657" s="10"/>
      <c r="BK657" s="10"/>
      <c r="BL657" s="10"/>
      <c r="BM657" s="10"/>
      <c r="BN657" s="10"/>
      <c r="BO657" s="10"/>
      <c r="BP657" s="10"/>
      <c r="BQ657" s="10"/>
      <c r="BR657" s="10"/>
      <c r="BS657" s="10"/>
    </row>
    <row r="658" spans="1:71" x14ac:dyDescent="0.25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10"/>
      <c r="V658" s="10"/>
      <c r="W658" s="10"/>
      <c r="X658" s="10"/>
      <c r="Y658" s="10"/>
      <c r="Z658" s="10"/>
      <c r="AA658" s="10"/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  <c r="BC658" s="10"/>
      <c r="BD658" s="10"/>
      <c r="BE658" s="10"/>
      <c r="BF658" s="10"/>
      <c r="BG658" s="10"/>
      <c r="BH658" s="10"/>
      <c r="BI658" s="10"/>
      <c r="BJ658" s="10"/>
      <c r="BK658" s="10"/>
      <c r="BL658" s="10"/>
      <c r="BM658" s="10"/>
      <c r="BN658" s="10"/>
      <c r="BO658" s="10"/>
      <c r="BP658" s="10"/>
      <c r="BQ658" s="10"/>
      <c r="BR658" s="10"/>
      <c r="BS658" s="10"/>
    </row>
    <row r="659" spans="1:71" x14ac:dyDescent="0.25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10"/>
      <c r="V659" s="10"/>
      <c r="W659" s="10"/>
      <c r="X659" s="10"/>
      <c r="Y659" s="10"/>
      <c r="Z659" s="10"/>
      <c r="AA659" s="10"/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  <c r="BC659" s="10"/>
      <c r="BD659" s="10"/>
      <c r="BE659" s="10"/>
      <c r="BF659" s="10"/>
      <c r="BG659" s="10"/>
      <c r="BH659" s="10"/>
      <c r="BI659" s="10"/>
      <c r="BJ659" s="10"/>
      <c r="BK659" s="10"/>
      <c r="BL659" s="10"/>
      <c r="BM659" s="10"/>
      <c r="BN659" s="10"/>
      <c r="BO659" s="10"/>
      <c r="BP659" s="10"/>
      <c r="BQ659" s="10"/>
      <c r="BR659" s="10"/>
      <c r="BS659" s="10"/>
    </row>
    <row r="660" spans="1:71" x14ac:dyDescent="0.25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10"/>
      <c r="V660" s="10"/>
      <c r="W660" s="10"/>
      <c r="X660" s="10"/>
      <c r="Y660" s="10"/>
      <c r="Z660" s="10"/>
      <c r="AA660" s="10"/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  <c r="BC660" s="10"/>
      <c r="BD660" s="10"/>
      <c r="BE660" s="10"/>
      <c r="BF660" s="10"/>
      <c r="BG660" s="10"/>
      <c r="BH660" s="10"/>
      <c r="BI660" s="10"/>
      <c r="BJ660" s="10"/>
      <c r="BK660" s="10"/>
      <c r="BL660" s="10"/>
      <c r="BM660" s="10"/>
      <c r="BN660" s="10"/>
      <c r="BO660" s="10"/>
      <c r="BP660" s="10"/>
      <c r="BQ660" s="10"/>
      <c r="BR660" s="10"/>
      <c r="BS660" s="10"/>
    </row>
    <row r="661" spans="1:71" x14ac:dyDescent="0.25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10"/>
      <c r="BD661" s="10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</row>
    <row r="662" spans="1:71" x14ac:dyDescent="0.25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10"/>
      <c r="BD662" s="10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</row>
    <row r="663" spans="1:71" x14ac:dyDescent="0.25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10"/>
      <c r="V663" s="10"/>
      <c r="W663" s="10"/>
      <c r="X663" s="10"/>
      <c r="Y663" s="10"/>
      <c r="Z663" s="10"/>
      <c r="AA663" s="10"/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  <c r="BC663" s="10"/>
      <c r="BD663" s="10"/>
      <c r="BE663" s="10"/>
      <c r="BF663" s="10"/>
      <c r="BG663" s="10"/>
      <c r="BH663" s="10"/>
      <c r="BI663" s="10"/>
      <c r="BJ663" s="10"/>
      <c r="BK663" s="10"/>
      <c r="BL663" s="10"/>
      <c r="BM663" s="10"/>
      <c r="BN663" s="10"/>
      <c r="BO663" s="10"/>
      <c r="BP663" s="10"/>
      <c r="BQ663" s="10"/>
      <c r="BR663" s="10"/>
      <c r="BS663" s="10"/>
    </row>
    <row r="664" spans="1:71" x14ac:dyDescent="0.25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10"/>
      <c r="V664" s="10"/>
      <c r="W664" s="10"/>
      <c r="X664" s="10"/>
      <c r="Y664" s="10"/>
      <c r="Z664" s="10"/>
      <c r="AA664" s="10"/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  <c r="BC664" s="10"/>
      <c r="BD664" s="10"/>
      <c r="BE664" s="10"/>
      <c r="BF664" s="10"/>
      <c r="BG664" s="10"/>
      <c r="BH664" s="10"/>
      <c r="BI664" s="10"/>
      <c r="BJ664" s="10"/>
      <c r="BK664" s="10"/>
      <c r="BL664" s="10"/>
      <c r="BM664" s="10"/>
      <c r="BN664" s="10"/>
      <c r="BO664" s="10"/>
      <c r="BP664" s="10"/>
      <c r="BQ664" s="10"/>
      <c r="BR664" s="10"/>
      <c r="BS664" s="10"/>
    </row>
    <row r="665" spans="1:71" x14ac:dyDescent="0.25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10"/>
      <c r="V665" s="10"/>
      <c r="W665" s="10"/>
      <c r="X665" s="10"/>
      <c r="Y665" s="10"/>
      <c r="Z665" s="10"/>
      <c r="AA665" s="10"/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  <c r="BC665" s="10"/>
      <c r="BD665" s="10"/>
      <c r="BE665" s="10"/>
      <c r="BF665" s="10"/>
      <c r="BG665" s="10"/>
      <c r="BH665" s="10"/>
      <c r="BI665" s="10"/>
      <c r="BJ665" s="10"/>
      <c r="BK665" s="10"/>
      <c r="BL665" s="10"/>
      <c r="BM665" s="10"/>
      <c r="BN665" s="10"/>
      <c r="BO665" s="10"/>
      <c r="BP665" s="10"/>
      <c r="BQ665" s="10"/>
      <c r="BR665" s="10"/>
      <c r="BS665" s="10"/>
    </row>
    <row r="666" spans="1:71" x14ac:dyDescent="0.25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10"/>
      <c r="V666" s="10"/>
      <c r="W666" s="10"/>
      <c r="X666" s="10"/>
      <c r="Y666" s="10"/>
      <c r="Z666" s="10"/>
      <c r="AA666" s="10"/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  <c r="BC666" s="10"/>
      <c r="BD666" s="10"/>
      <c r="BE666" s="10"/>
      <c r="BF666" s="10"/>
      <c r="BG666" s="10"/>
      <c r="BH666" s="10"/>
      <c r="BI666" s="10"/>
      <c r="BJ666" s="10"/>
      <c r="BK666" s="10"/>
      <c r="BL666" s="10"/>
      <c r="BM666" s="10"/>
      <c r="BN666" s="10"/>
      <c r="BO666" s="10"/>
      <c r="BP666" s="10"/>
      <c r="BQ666" s="10"/>
      <c r="BR666" s="10"/>
      <c r="BS666" s="10"/>
    </row>
    <row r="667" spans="1:71" x14ac:dyDescent="0.25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10"/>
      <c r="V667" s="10"/>
      <c r="W667" s="10"/>
      <c r="X667" s="10"/>
      <c r="Y667" s="10"/>
      <c r="Z667" s="10"/>
      <c r="AA667" s="10"/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  <c r="BC667" s="10"/>
      <c r="BD667" s="10"/>
      <c r="BE667" s="10"/>
      <c r="BF667" s="10"/>
      <c r="BG667" s="10"/>
      <c r="BH667" s="10"/>
      <c r="BI667" s="10"/>
      <c r="BJ667" s="10"/>
      <c r="BK667" s="10"/>
      <c r="BL667" s="10"/>
      <c r="BM667" s="10"/>
      <c r="BN667" s="10"/>
      <c r="BO667" s="10"/>
      <c r="BP667" s="10"/>
      <c r="BQ667" s="10"/>
      <c r="BR667" s="10"/>
      <c r="BS667" s="10"/>
    </row>
    <row r="668" spans="1:71" x14ac:dyDescent="0.25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10"/>
      <c r="V668" s="10"/>
      <c r="W668" s="10"/>
      <c r="X668" s="10"/>
      <c r="Y668" s="10"/>
      <c r="Z668" s="10"/>
      <c r="AA668" s="10"/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  <c r="BC668" s="10"/>
      <c r="BD668" s="10"/>
      <c r="BE668" s="10"/>
      <c r="BF668" s="10"/>
      <c r="BG668" s="10"/>
      <c r="BH668" s="10"/>
      <c r="BI668" s="10"/>
      <c r="BJ668" s="10"/>
      <c r="BK668" s="10"/>
      <c r="BL668" s="10"/>
      <c r="BM668" s="10"/>
      <c r="BN668" s="10"/>
      <c r="BO668" s="10"/>
      <c r="BP668" s="10"/>
      <c r="BQ668" s="10"/>
      <c r="BR668" s="10"/>
      <c r="BS668" s="10"/>
    </row>
    <row r="669" spans="1:71" x14ac:dyDescent="0.25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10"/>
      <c r="V669" s="10"/>
      <c r="W669" s="10"/>
      <c r="X669" s="10"/>
      <c r="Y669" s="10"/>
      <c r="Z669" s="10"/>
      <c r="AA669" s="10"/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  <c r="BC669" s="10"/>
      <c r="BD669" s="10"/>
      <c r="BE669" s="10"/>
      <c r="BF669" s="10"/>
      <c r="BG669" s="10"/>
      <c r="BH669" s="10"/>
      <c r="BI669" s="10"/>
      <c r="BJ669" s="10"/>
      <c r="BK669" s="10"/>
      <c r="BL669" s="10"/>
      <c r="BM669" s="10"/>
      <c r="BN669" s="10"/>
      <c r="BO669" s="10"/>
      <c r="BP669" s="10"/>
      <c r="BQ669" s="10"/>
      <c r="BR669" s="10"/>
      <c r="BS669" s="10"/>
    </row>
    <row r="670" spans="1:71" x14ac:dyDescent="0.25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10"/>
      <c r="BD670" s="10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</row>
    <row r="671" spans="1:71" x14ac:dyDescent="0.25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10"/>
      <c r="BD671" s="10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</row>
    <row r="672" spans="1:71" x14ac:dyDescent="0.25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10"/>
      <c r="V672" s="10"/>
      <c r="W672" s="10"/>
      <c r="X672" s="10"/>
      <c r="Y672" s="10"/>
      <c r="Z672" s="10"/>
      <c r="AA672" s="10"/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  <c r="BC672" s="10"/>
      <c r="BD672" s="10"/>
      <c r="BE672" s="10"/>
      <c r="BF672" s="10"/>
      <c r="BG672" s="10"/>
      <c r="BH672" s="10"/>
      <c r="BI672" s="10"/>
      <c r="BJ672" s="10"/>
      <c r="BK672" s="10"/>
      <c r="BL672" s="10"/>
      <c r="BM672" s="10"/>
      <c r="BN672" s="10"/>
      <c r="BO672" s="10"/>
      <c r="BP672" s="10"/>
      <c r="BQ672" s="10"/>
      <c r="BR672" s="10"/>
      <c r="BS672" s="10"/>
    </row>
    <row r="673" spans="1:71" x14ac:dyDescent="0.25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10"/>
      <c r="V673" s="10"/>
      <c r="W673" s="10"/>
      <c r="X673" s="10"/>
      <c r="Y673" s="10"/>
      <c r="Z673" s="10"/>
      <c r="AA673" s="10"/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  <c r="BC673" s="10"/>
      <c r="BD673" s="10"/>
      <c r="BE673" s="10"/>
      <c r="BF673" s="10"/>
      <c r="BG673" s="10"/>
      <c r="BH673" s="10"/>
      <c r="BI673" s="10"/>
      <c r="BJ673" s="10"/>
      <c r="BK673" s="10"/>
      <c r="BL673" s="10"/>
      <c r="BM673" s="10"/>
      <c r="BN673" s="10"/>
      <c r="BO673" s="10"/>
      <c r="BP673" s="10"/>
      <c r="BQ673" s="10"/>
      <c r="BR673" s="10"/>
      <c r="BS673" s="10"/>
    </row>
    <row r="674" spans="1:71" x14ac:dyDescent="0.25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10"/>
      <c r="V674" s="10"/>
      <c r="W674" s="10"/>
      <c r="X674" s="10"/>
      <c r="Y674" s="10"/>
      <c r="Z674" s="10"/>
      <c r="AA674" s="10"/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  <c r="BC674" s="10"/>
      <c r="BD674" s="10"/>
      <c r="BE674" s="10"/>
      <c r="BF674" s="10"/>
      <c r="BG674" s="10"/>
      <c r="BH674" s="10"/>
      <c r="BI674" s="10"/>
      <c r="BJ674" s="10"/>
      <c r="BK674" s="10"/>
      <c r="BL674" s="10"/>
      <c r="BM674" s="10"/>
      <c r="BN674" s="10"/>
      <c r="BO674" s="10"/>
      <c r="BP674" s="10"/>
      <c r="BQ674" s="10"/>
      <c r="BR674" s="10"/>
      <c r="BS674" s="10"/>
    </row>
    <row r="675" spans="1:71" x14ac:dyDescent="0.25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10"/>
      <c r="V675" s="10"/>
      <c r="W675" s="10"/>
      <c r="X675" s="10"/>
      <c r="Y675" s="10"/>
      <c r="Z675" s="10"/>
      <c r="AA675" s="10"/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  <c r="BC675" s="10"/>
      <c r="BD675" s="10"/>
      <c r="BE675" s="10"/>
      <c r="BF675" s="10"/>
      <c r="BG675" s="10"/>
      <c r="BH675" s="10"/>
      <c r="BI675" s="10"/>
      <c r="BJ675" s="10"/>
      <c r="BK675" s="10"/>
      <c r="BL675" s="10"/>
      <c r="BM675" s="10"/>
      <c r="BN675" s="10"/>
      <c r="BO675" s="10"/>
      <c r="BP675" s="10"/>
      <c r="BQ675" s="10"/>
      <c r="BR675" s="10"/>
      <c r="BS675" s="10"/>
    </row>
    <row r="676" spans="1:71" x14ac:dyDescent="0.25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10"/>
      <c r="V676" s="10"/>
      <c r="W676" s="10"/>
      <c r="X676" s="10"/>
      <c r="Y676" s="10"/>
      <c r="Z676" s="10"/>
      <c r="AA676" s="10"/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  <c r="BC676" s="10"/>
      <c r="BD676" s="10"/>
      <c r="BE676" s="10"/>
      <c r="BF676" s="10"/>
      <c r="BG676" s="10"/>
      <c r="BH676" s="10"/>
      <c r="BI676" s="10"/>
      <c r="BJ676" s="10"/>
      <c r="BK676" s="10"/>
      <c r="BL676" s="10"/>
      <c r="BM676" s="10"/>
      <c r="BN676" s="10"/>
      <c r="BO676" s="10"/>
      <c r="BP676" s="10"/>
      <c r="BQ676" s="10"/>
      <c r="BR676" s="10"/>
      <c r="BS676" s="10"/>
    </row>
    <row r="677" spans="1:71" x14ac:dyDescent="0.25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10"/>
      <c r="V677" s="10"/>
      <c r="W677" s="10"/>
      <c r="X677" s="10"/>
      <c r="Y677" s="10"/>
      <c r="Z677" s="10"/>
      <c r="AA677" s="10"/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  <c r="BC677" s="10"/>
      <c r="BD677" s="10"/>
      <c r="BE677" s="10"/>
      <c r="BF677" s="10"/>
      <c r="BG677" s="10"/>
      <c r="BH677" s="10"/>
      <c r="BI677" s="10"/>
      <c r="BJ677" s="10"/>
      <c r="BK677" s="10"/>
      <c r="BL677" s="10"/>
      <c r="BM677" s="10"/>
      <c r="BN677" s="10"/>
      <c r="BO677" s="10"/>
      <c r="BP677" s="10"/>
      <c r="BQ677" s="10"/>
      <c r="BR677" s="10"/>
      <c r="BS677" s="10"/>
    </row>
    <row r="678" spans="1:71" x14ac:dyDescent="0.25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10"/>
      <c r="V678" s="10"/>
      <c r="W678" s="10"/>
      <c r="X678" s="10"/>
      <c r="Y678" s="10"/>
      <c r="Z678" s="10"/>
      <c r="AA678" s="10"/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  <c r="BC678" s="10"/>
      <c r="BD678" s="10"/>
      <c r="BE678" s="10"/>
      <c r="BF678" s="10"/>
      <c r="BG678" s="10"/>
      <c r="BH678" s="10"/>
      <c r="BI678" s="10"/>
      <c r="BJ678" s="10"/>
      <c r="BK678" s="10"/>
      <c r="BL678" s="10"/>
      <c r="BM678" s="10"/>
      <c r="BN678" s="10"/>
      <c r="BO678" s="10"/>
      <c r="BP678" s="10"/>
      <c r="BQ678" s="10"/>
      <c r="BR678" s="10"/>
      <c r="BS678" s="10"/>
    </row>
    <row r="679" spans="1:71" x14ac:dyDescent="0.25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10"/>
      <c r="V679" s="10"/>
      <c r="W679" s="10"/>
      <c r="X679" s="10"/>
      <c r="Y679" s="10"/>
      <c r="Z679" s="10"/>
      <c r="AA679" s="10"/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  <c r="BC679" s="10"/>
      <c r="BD679" s="10"/>
      <c r="BE679" s="10"/>
      <c r="BF679" s="10"/>
      <c r="BG679" s="10"/>
      <c r="BH679" s="10"/>
      <c r="BI679" s="10"/>
      <c r="BJ679" s="10"/>
      <c r="BK679" s="10"/>
      <c r="BL679" s="10"/>
      <c r="BM679" s="10"/>
      <c r="BN679" s="10"/>
      <c r="BO679" s="10"/>
      <c r="BP679" s="10"/>
      <c r="BQ679" s="10"/>
      <c r="BR679" s="10"/>
      <c r="BS679" s="10"/>
    </row>
    <row r="680" spans="1:71" x14ac:dyDescent="0.25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10"/>
      <c r="V680" s="10"/>
      <c r="W680" s="10"/>
      <c r="X680" s="10"/>
      <c r="Y680" s="10"/>
      <c r="Z680" s="10"/>
      <c r="AA680" s="10"/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  <c r="BC680" s="10"/>
      <c r="BD680" s="10"/>
      <c r="BE680" s="10"/>
      <c r="BF680" s="10"/>
      <c r="BG680" s="10"/>
      <c r="BH680" s="10"/>
      <c r="BI680" s="10"/>
      <c r="BJ680" s="10"/>
      <c r="BK680" s="10"/>
      <c r="BL680" s="10"/>
      <c r="BM680" s="10"/>
      <c r="BN680" s="10"/>
      <c r="BO680" s="10"/>
      <c r="BP680" s="10"/>
      <c r="BQ680" s="10"/>
      <c r="BR680" s="10"/>
      <c r="BS680" s="10"/>
    </row>
    <row r="681" spans="1:71" x14ac:dyDescent="0.25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10"/>
      <c r="V681" s="10"/>
      <c r="W681" s="10"/>
      <c r="X681" s="10"/>
      <c r="Y681" s="10"/>
      <c r="Z681" s="10"/>
      <c r="AA681" s="10"/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  <c r="BC681" s="10"/>
      <c r="BD681" s="10"/>
      <c r="BE681" s="10"/>
      <c r="BF681" s="10"/>
      <c r="BG681" s="10"/>
      <c r="BH681" s="10"/>
      <c r="BI681" s="10"/>
      <c r="BJ681" s="10"/>
      <c r="BK681" s="10"/>
      <c r="BL681" s="10"/>
      <c r="BM681" s="10"/>
      <c r="BN681" s="10"/>
      <c r="BO681" s="10"/>
      <c r="BP681" s="10"/>
      <c r="BQ681" s="10"/>
      <c r="BR681" s="10"/>
      <c r="BS681" s="10"/>
    </row>
    <row r="682" spans="1:71" x14ac:dyDescent="0.25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10"/>
      <c r="V682" s="10"/>
      <c r="W682" s="10"/>
      <c r="X682" s="10"/>
      <c r="Y682" s="10"/>
      <c r="Z682" s="10"/>
      <c r="AA682" s="10"/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  <c r="BC682" s="10"/>
      <c r="BD682" s="10"/>
      <c r="BE682" s="10"/>
      <c r="BF682" s="10"/>
      <c r="BG682" s="10"/>
      <c r="BH682" s="10"/>
      <c r="BI682" s="10"/>
      <c r="BJ682" s="10"/>
      <c r="BK682" s="10"/>
      <c r="BL682" s="10"/>
      <c r="BM682" s="10"/>
      <c r="BN682" s="10"/>
      <c r="BO682" s="10"/>
      <c r="BP682" s="10"/>
      <c r="BQ682" s="10"/>
      <c r="BR682" s="10"/>
      <c r="BS682" s="10"/>
    </row>
    <row r="683" spans="1:71" x14ac:dyDescent="0.25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10"/>
      <c r="V683" s="10"/>
      <c r="W683" s="10"/>
      <c r="X683" s="10"/>
      <c r="Y683" s="10"/>
      <c r="Z683" s="10"/>
      <c r="AA683" s="10"/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  <c r="BC683" s="10"/>
      <c r="BD683" s="10"/>
      <c r="BE683" s="10"/>
      <c r="BF683" s="10"/>
      <c r="BG683" s="10"/>
      <c r="BH683" s="10"/>
      <c r="BI683" s="10"/>
      <c r="BJ683" s="10"/>
      <c r="BK683" s="10"/>
      <c r="BL683" s="10"/>
      <c r="BM683" s="10"/>
      <c r="BN683" s="10"/>
      <c r="BO683" s="10"/>
      <c r="BP683" s="10"/>
      <c r="BQ683" s="10"/>
      <c r="BR683" s="10"/>
      <c r="BS683" s="10"/>
    </row>
    <row r="684" spans="1:71" x14ac:dyDescent="0.25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10"/>
      <c r="BD684" s="10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</row>
    <row r="685" spans="1:71" x14ac:dyDescent="0.25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10"/>
      <c r="BD685" s="10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</row>
    <row r="686" spans="1:71" x14ac:dyDescent="0.25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10"/>
      <c r="V686" s="10"/>
      <c r="W686" s="10"/>
      <c r="X686" s="10"/>
      <c r="Y686" s="10"/>
      <c r="Z686" s="10"/>
      <c r="AA686" s="10"/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  <c r="BC686" s="10"/>
      <c r="BD686" s="10"/>
      <c r="BE686" s="10"/>
      <c r="BF686" s="10"/>
      <c r="BG686" s="10"/>
      <c r="BH686" s="10"/>
      <c r="BI686" s="10"/>
      <c r="BJ686" s="10"/>
      <c r="BK686" s="10"/>
      <c r="BL686" s="10"/>
      <c r="BM686" s="10"/>
      <c r="BN686" s="10"/>
      <c r="BO686" s="10"/>
      <c r="BP686" s="10"/>
      <c r="BQ686" s="10"/>
      <c r="BR686" s="10"/>
      <c r="BS686" s="10"/>
    </row>
    <row r="687" spans="1:71" x14ac:dyDescent="0.25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10"/>
      <c r="V687" s="10"/>
      <c r="W687" s="10"/>
      <c r="X687" s="10"/>
      <c r="Y687" s="10"/>
      <c r="Z687" s="10"/>
      <c r="AA687" s="10"/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  <c r="BC687" s="10"/>
      <c r="BD687" s="10"/>
      <c r="BE687" s="10"/>
      <c r="BF687" s="10"/>
      <c r="BG687" s="10"/>
      <c r="BH687" s="10"/>
      <c r="BI687" s="10"/>
      <c r="BJ687" s="10"/>
      <c r="BK687" s="10"/>
      <c r="BL687" s="10"/>
      <c r="BM687" s="10"/>
      <c r="BN687" s="10"/>
      <c r="BO687" s="10"/>
      <c r="BP687" s="10"/>
      <c r="BQ687" s="10"/>
      <c r="BR687" s="10"/>
      <c r="BS687" s="10"/>
    </row>
    <row r="688" spans="1:71" x14ac:dyDescent="0.25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10"/>
      <c r="V688" s="10"/>
      <c r="W688" s="10"/>
      <c r="X688" s="10"/>
      <c r="Y688" s="10"/>
      <c r="Z688" s="10"/>
      <c r="AA688" s="10"/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  <c r="BC688" s="10"/>
      <c r="BD688" s="10"/>
      <c r="BE688" s="10"/>
      <c r="BF688" s="10"/>
      <c r="BG688" s="10"/>
      <c r="BH688" s="10"/>
      <c r="BI688" s="10"/>
      <c r="BJ688" s="10"/>
      <c r="BK688" s="10"/>
      <c r="BL688" s="10"/>
      <c r="BM688" s="10"/>
      <c r="BN688" s="10"/>
      <c r="BO688" s="10"/>
      <c r="BP688" s="10"/>
      <c r="BQ688" s="10"/>
      <c r="BR688" s="10"/>
      <c r="BS688" s="10"/>
    </row>
    <row r="689" spans="1:71" x14ac:dyDescent="0.25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10"/>
      <c r="V689" s="10"/>
      <c r="W689" s="10"/>
      <c r="X689" s="10"/>
      <c r="Y689" s="10"/>
      <c r="Z689" s="10"/>
      <c r="AA689" s="10"/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  <c r="BC689" s="10"/>
      <c r="BD689" s="10"/>
      <c r="BE689" s="10"/>
      <c r="BF689" s="10"/>
      <c r="BG689" s="10"/>
      <c r="BH689" s="10"/>
      <c r="BI689" s="10"/>
      <c r="BJ689" s="10"/>
      <c r="BK689" s="10"/>
      <c r="BL689" s="10"/>
      <c r="BM689" s="10"/>
      <c r="BN689" s="10"/>
      <c r="BO689" s="10"/>
      <c r="BP689" s="10"/>
      <c r="BQ689" s="10"/>
      <c r="BR689" s="10"/>
      <c r="BS689" s="10"/>
    </row>
    <row r="690" spans="1:71" x14ac:dyDescent="0.25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10"/>
      <c r="V690" s="10"/>
      <c r="W690" s="10"/>
      <c r="X690" s="10"/>
      <c r="Y690" s="10"/>
      <c r="Z690" s="10"/>
      <c r="AA690" s="10"/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  <c r="BC690" s="10"/>
      <c r="BD690" s="10"/>
      <c r="BE690" s="10"/>
      <c r="BF690" s="10"/>
      <c r="BG690" s="10"/>
      <c r="BH690" s="10"/>
      <c r="BI690" s="10"/>
      <c r="BJ690" s="10"/>
      <c r="BK690" s="10"/>
      <c r="BL690" s="10"/>
      <c r="BM690" s="10"/>
      <c r="BN690" s="10"/>
      <c r="BO690" s="10"/>
      <c r="BP690" s="10"/>
      <c r="BQ690" s="10"/>
      <c r="BR690" s="10"/>
      <c r="BS690" s="10"/>
    </row>
    <row r="691" spans="1:71" x14ac:dyDescent="0.25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10"/>
      <c r="V691" s="10"/>
      <c r="W691" s="10"/>
      <c r="X691" s="10"/>
      <c r="Y691" s="10"/>
      <c r="Z691" s="10"/>
      <c r="AA691" s="10"/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  <c r="BC691" s="10"/>
      <c r="BD691" s="10"/>
      <c r="BE691" s="10"/>
      <c r="BF691" s="10"/>
      <c r="BG691" s="10"/>
      <c r="BH691" s="10"/>
      <c r="BI691" s="10"/>
      <c r="BJ691" s="10"/>
      <c r="BK691" s="10"/>
      <c r="BL691" s="10"/>
      <c r="BM691" s="10"/>
      <c r="BN691" s="10"/>
      <c r="BO691" s="10"/>
      <c r="BP691" s="10"/>
      <c r="BQ691" s="10"/>
      <c r="BR691" s="10"/>
      <c r="BS691" s="10"/>
    </row>
    <row r="692" spans="1:71" x14ac:dyDescent="0.25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10"/>
      <c r="V692" s="10"/>
      <c r="W692" s="10"/>
      <c r="X692" s="10"/>
      <c r="Y692" s="10"/>
      <c r="Z692" s="10"/>
      <c r="AA692" s="10"/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  <c r="BC692" s="10"/>
      <c r="BD692" s="10"/>
      <c r="BE692" s="10"/>
      <c r="BF692" s="10"/>
      <c r="BG692" s="10"/>
      <c r="BH692" s="10"/>
      <c r="BI692" s="10"/>
      <c r="BJ692" s="10"/>
      <c r="BK692" s="10"/>
      <c r="BL692" s="10"/>
      <c r="BM692" s="10"/>
      <c r="BN692" s="10"/>
      <c r="BO692" s="10"/>
      <c r="BP692" s="10"/>
      <c r="BQ692" s="10"/>
      <c r="BR692" s="10"/>
      <c r="BS692" s="10"/>
    </row>
    <row r="693" spans="1:71" x14ac:dyDescent="0.25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10"/>
      <c r="V693" s="10"/>
      <c r="W693" s="10"/>
      <c r="X693" s="10"/>
      <c r="Y693" s="10"/>
      <c r="Z693" s="10"/>
      <c r="AA693" s="10"/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  <c r="BC693" s="10"/>
      <c r="BD693" s="10"/>
      <c r="BE693" s="10"/>
      <c r="BF693" s="10"/>
      <c r="BG693" s="10"/>
      <c r="BH693" s="10"/>
      <c r="BI693" s="10"/>
      <c r="BJ693" s="10"/>
      <c r="BK693" s="10"/>
      <c r="BL693" s="10"/>
      <c r="BM693" s="10"/>
      <c r="BN693" s="10"/>
      <c r="BO693" s="10"/>
      <c r="BP693" s="10"/>
      <c r="BQ693" s="10"/>
      <c r="BR693" s="10"/>
      <c r="BS693" s="10"/>
    </row>
    <row r="694" spans="1:71" x14ac:dyDescent="0.25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10"/>
      <c r="V694" s="10"/>
      <c r="W694" s="10"/>
      <c r="X694" s="10"/>
      <c r="Y694" s="10"/>
      <c r="Z694" s="10"/>
      <c r="AA694" s="10"/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  <c r="BC694" s="10"/>
      <c r="BD694" s="10"/>
      <c r="BE694" s="10"/>
      <c r="BF694" s="10"/>
      <c r="BG694" s="10"/>
      <c r="BH694" s="10"/>
      <c r="BI694" s="10"/>
      <c r="BJ694" s="10"/>
      <c r="BK694" s="10"/>
      <c r="BL694" s="10"/>
      <c r="BM694" s="10"/>
      <c r="BN694" s="10"/>
      <c r="BO694" s="10"/>
      <c r="BP694" s="10"/>
      <c r="BQ694" s="10"/>
      <c r="BR694" s="10"/>
      <c r="BS694" s="10"/>
    </row>
    <row r="695" spans="1:71" x14ac:dyDescent="0.25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10"/>
      <c r="V695" s="10"/>
      <c r="W695" s="10"/>
      <c r="X695" s="10"/>
      <c r="Y695" s="10"/>
      <c r="Z695" s="10"/>
      <c r="AA695" s="10"/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  <c r="BC695" s="10"/>
      <c r="BD695" s="10"/>
      <c r="BE695" s="10"/>
      <c r="BF695" s="10"/>
      <c r="BG695" s="10"/>
      <c r="BH695" s="10"/>
      <c r="BI695" s="10"/>
      <c r="BJ695" s="10"/>
      <c r="BK695" s="10"/>
      <c r="BL695" s="10"/>
      <c r="BM695" s="10"/>
      <c r="BN695" s="10"/>
      <c r="BO695" s="10"/>
      <c r="BP695" s="10"/>
      <c r="BQ695" s="10"/>
      <c r="BR695" s="10"/>
      <c r="BS695" s="10"/>
    </row>
    <row r="696" spans="1:71" x14ac:dyDescent="0.25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10"/>
      <c r="V696" s="10"/>
      <c r="W696" s="10"/>
      <c r="X696" s="10"/>
      <c r="Y696" s="10"/>
      <c r="Z696" s="10"/>
      <c r="AA696" s="10"/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  <c r="BC696" s="10"/>
      <c r="BD696" s="10"/>
      <c r="BE696" s="10"/>
      <c r="BF696" s="10"/>
      <c r="BG696" s="10"/>
      <c r="BH696" s="10"/>
      <c r="BI696" s="10"/>
      <c r="BJ696" s="10"/>
      <c r="BK696" s="10"/>
      <c r="BL696" s="10"/>
      <c r="BM696" s="10"/>
      <c r="BN696" s="10"/>
      <c r="BO696" s="10"/>
      <c r="BP696" s="10"/>
      <c r="BQ696" s="10"/>
      <c r="BR696" s="10"/>
      <c r="BS696" s="10"/>
    </row>
    <row r="697" spans="1:71" x14ac:dyDescent="0.25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10"/>
      <c r="BD697" s="10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</row>
    <row r="698" spans="1:71" x14ac:dyDescent="0.25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10"/>
      <c r="BD698" s="10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</row>
    <row r="699" spans="1:71" x14ac:dyDescent="0.25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10"/>
      <c r="V699" s="10"/>
      <c r="W699" s="10"/>
      <c r="X699" s="10"/>
      <c r="Y699" s="10"/>
      <c r="Z699" s="10"/>
      <c r="AA699" s="10"/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  <c r="BC699" s="10"/>
      <c r="BD699" s="10"/>
      <c r="BE699" s="10"/>
      <c r="BF699" s="10"/>
      <c r="BG699" s="10"/>
      <c r="BH699" s="10"/>
      <c r="BI699" s="10"/>
      <c r="BJ699" s="10"/>
      <c r="BK699" s="10"/>
      <c r="BL699" s="10"/>
      <c r="BM699" s="10"/>
      <c r="BN699" s="10"/>
      <c r="BO699" s="10"/>
      <c r="BP699" s="10"/>
      <c r="BQ699" s="10"/>
      <c r="BR699" s="10"/>
      <c r="BS699" s="10"/>
    </row>
    <row r="700" spans="1:71" x14ac:dyDescent="0.25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10"/>
      <c r="V700" s="10"/>
      <c r="W700" s="10"/>
      <c r="X700" s="10"/>
      <c r="Y700" s="10"/>
      <c r="Z700" s="10"/>
      <c r="AA700" s="10"/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  <c r="BC700" s="10"/>
      <c r="BD700" s="10"/>
      <c r="BE700" s="10"/>
      <c r="BF700" s="10"/>
      <c r="BG700" s="10"/>
      <c r="BH700" s="10"/>
      <c r="BI700" s="10"/>
      <c r="BJ700" s="10"/>
      <c r="BK700" s="10"/>
      <c r="BL700" s="10"/>
      <c r="BM700" s="10"/>
      <c r="BN700" s="10"/>
      <c r="BO700" s="10"/>
      <c r="BP700" s="10"/>
      <c r="BQ700" s="10"/>
      <c r="BR700" s="10"/>
      <c r="BS700" s="10"/>
    </row>
    <row r="701" spans="1:71" x14ac:dyDescent="0.25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10"/>
      <c r="V701" s="10"/>
      <c r="W701" s="10"/>
      <c r="X701" s="10"/>
      <c r="Y701" s="10"/>
      <c r="Z701" s="10"/>
      <c r="AA701" s="10"/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  <c r="BC701" s="10"/>
      <c r="BD701" s="10"/>
      <c r="BE701" s="10"/>
      <c r="BF701" s="10"/>
      <c r="BG701" s="10"/>
      <c r="BH701" s="10"/>
      <c r="BI701" s="10"/>
      <c r="BJ701" s="10"/>
      <c r="BK701" s="10"/>
      <c r="BL701" s="10"/>
      <c r="BM701" s="10"/>
      <c r="BN701" s="10"/>
      <c r="BO701" s="10"/>
      <c r="BP701" s="10"/>
      <c r="BQ701" s="10"/>
      <c r="BR701" s="10"/>
      <c r="BS701" s="10"/>
    </row>
    <row r="702" spans="1:71" x14ac:dyDescent="0.25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10"/>
      <c r="V702" s="10"/>
      <c r="W702" s="10"/>
      <c r="X702" s="10"/>
      <c r="Y702" s="10"/>
      <c r="Z702" s="10"/>
      <c r="AA702" s="10"/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  <c r="BC702" s="10"/>
      <c r="BD702" s="10"/>
      <c r="BE702" s="10"/>
      <c r="BF702" s="10"/>
      <c r="BG702" s="10"/>
      <c r="BH702" s="10"/>
      <c r="BI702" s="10"/>
      <c r="BJ702" s="10"/>
      <c r="BK702" s="10"/>
      <c r="BL702" s="10"/>
      <c r="BM702" s="10"/>
      <c r="BN702" s="10"/>
      <c r="BO702" s="10"/>
      <c r="BP702" s="10"/>
      <c r="BQ702" s="10"/>
      <c r="BR702" s="10"/>
      <c r="BS702" s="10"/>
    </row>
    <row r="703" spans="1:71" x14ac:dyDescent="0.25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10"/>
      <c r="V703" s="10"/>
      <c r="W703" s="10"/>
      <c r="X703" s="10"/>
      <c r="Y703" s="10"/>
      <c r="Z703" s="10"/>
      <c r="AA703" s="10"/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  <c r="BC703" s="10"/>
      <c r="BD703" s="10"/>
      <c r="BE703" s="10"/>
      <c r="BF703" s="10"/>
      <c r="BG703" s="10"/>
      <c r="BH703" s="10"/>
      <c r="BI703" s="10"/>
      <c r="BJ703" s="10"/>
      <c r="BK703" s="10"/>
      <c r="BL703" s="10"/>
      <c r="BM703" s="10"/>
      <c r="BN703" s="10"/>
      <c r="BO703" s="10"/>
      <c r="BP703" s="10"/>
      <c r="BQ703" s="10"/>
      <c r="BR703" s="10"/>
      <c r="BS703" s="10"/>
    </row>
    <row r="704" spans="1:71" x14ac:dyDescent="0.25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10"/>
      <c r="V704" s="10"/>
      <c r="W704" s="10"/>
      <c r="X704" s="10"/>
      <c r="Y704" s="10"/>
      <c r="Z704" s="10"/>
      <c r="AA704" s="10"/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  <c r="BC704" s="10"/>
      <c r="BD704" s="10"/>
      <c r="BE704" s="10"/>
      <c r="BF704" s="10"/>
      <c r="BG704" s="10"/>
      <c r="BH704" s="10"/>
      <c r="BI704" s="10"/>
      <c r="BJ704" s="10"/>
      <c r="BK704" s="10"/>
      <c r="BL704" s="10"/>
      <c r="BM704" s="10"/>
      <c r="BN704" s="10"/>
      <c r="BO704" s="10"/>
      <c r="BP704" s="10"/>
      <c r="BQ704" s="10"/>
      <c r="BR704" s="10"/>
      <c r="BS704" s="10"/>
    </row>
    <row r="705" spans="1:71" x14ac:dyDescent="0.25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10"/>
      <c r="V705" s="10"/>
      <c r="W705" s="10"/>
      <c r="X705" s="10"/>
      <c r="Y705" s="10"/>
      <c r="Z705" s="10"/>
      <c r="AA705" s="10"/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  <c r="BC705" s="10"/>
      <c r="BD705" s="10"/>
      <c r="BE705" s="10"/>
      <c r="BF705" s="10"/>
      <c r="BG705" s="10"/>
      <c r="BH705" s="10"/>
      <c r="BI705" s="10"/>
      <c r="BJ705" s="10"/>
      <c r="BK705" s="10"/>
      <c r="BL705" s="10"/>
      <c r="BM705" s="10"/>
      <c r="BN705" s="10"/>
      <c r="BO705" s="10"/>
      <c r="BP705" s="10"/>
      <c r="BQ705" s="10"/>
      <c r="BR705" s="10"/>
      <c r="BS705" s="10"/>
    </row>
    <row r="706" spans="1:71" x14ac:dyDescent="0.25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10"/>
      <c r="V706" s="10"/>
      <c r="W706" s="10"/>
      <c r="X706" s="10"/>
      <c r="Y706" s="10"/>
      <c r="Z706" s="10"/>
      <c r="AA706" s="10"/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  <c r="BC706" s="10"/>
      <c r="BD706" s="10"/>
      <c r="BE706" s="10"/>
      <c r="BF706" s="10"/>
      <c r="BG706" s="10"/>
      <c r="BH706" s="10"/>
      <c r="BI706" s="10"/>
      <c r="BJ706" s="10"/>
      <c r="BK706" s="10"/>
      <c r="BL706" s="10"/>
      <c r="BM706" s="10"/>
      <c r="BN706" s="10"/>
      <c r="BO706" s="10"/>
      <c r="BP706" s="10"/>
      <c r="BQ706" s="10"/>
      <c r="BR706" s="10"/>
      <c r="BS706" s="10"/>
    </row>
    <row r="707" spans="1:71" x14ac:dyDescent="0.25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10"/>
      <c r="V707" s="10"/>
      <c r="W707" s="10"/>
      <c r="X707" s="10"/>
      <c r="Y707" s="10"/>
      <c r="Z707" s="10"/>
      <c r="AA707" s="10"/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  <c r="BC707" s="10"/>
      <c r="BD707" s="10"/>
      <c r="BE707" s="10"/>
      <c r="BF707" s="10"/>
      <c r="BG707" s="10"/>
      <c r="BH707" s="10"/>
      <c r="BI707" s="10"/>
      <c r="BJ707" s="10"/>
      <c r="BK707" s="10"/>
      <c r="BL707" s="10"/>
      <c r="BM707" s="10"/>
      <c r="BN707" s="10"/>
      <c r="BO707" s="10"/>
      <c r="BP707" s="10"/>
      <c r="BQ707" s="10"/>
      <c r="BR707" s="10"/>
      <c r="BS707" s="10"/>
    </row>
    <row r="708" spans="1:71" x14ac:dyDescent="0.25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10"/>
      <c r="V708" s="10"/>
      <c r="W708" s="10"/>
      <c r="X708" s="10"/>
      <c r="Y708" s="10"/>
      <c r="Z708" s="10"/>
      <c r="AA708" s="10"/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  <c r="BC708" s="10"/>
      <c r="BD708" s="10"/>
      <c r="BE708" s="10"/>
      <c r="BF708" s="10"/>
      <c r="BG708" s="10"/>
      <c r="BH708" s="10"/>
      <c r="BI708" s="10"/>
      <c r="BJ708" s="10"/>
      <c r="BK708" s="10"/>
      <c r="BL708" s="10"/>
      <c r="BM708" s="10"/>
      <c r="BN708" s="10"/>
      <c r="BO708" s="10"/>
      <c r="BP708" s="10"/>
      <c r="BQ708" s="10"/>
      <c r="BR708" s="10"/>
      <c r="BS708" s="10"/>
    </row>
    <row r="709" spans="1:71" x14ac:dyDescent="0.25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10"/>
      <c r="V709" s="10"/>
      <c r="W709" s="10"/>
      <c r="X709" s="10"/>
      <c r="Y709" s="10"/>
      <c r="Z709" s="10"/>
      <c r="AA709" s="10"/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  <c r="BC709" s="10"/>
      <c r="BD709" s="10"/>
      <c r="BE709" s="10"/>
      <c r="BF709" s="10"/>
      <c r="BG709" s="10"/>
      <c r="BH709" s="10"/>
      <c r="BI709" s="10"/>
      <c r="BJ709" s="10"/>
      <c r="BK709" s="10"/>
      <c r="BL709" s="10"/>
      <c r="BM709" s="10"/>
      <c r="BN709" s="10"/>
      <c r="BO709" s="10"/>
      <c r="BP709" s="10"/>
      <c r="BQ709" s="10"/>
      <c r="BR709" s="10"/>
      <c r="BS709" s="10"/>
    </row>
    <row r="710" spans="1:71" x14ac:dyDescent="0.25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10"/>
      <c r="V710" s="10"/>
      <c r="W710" s="10"/>
      <c r="X710" s="10"/>
      <c r="Y710" s="10"/>
      <c r="Z710" s="10"/>
      <c r="AA710" s="10"/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  <c r="BC710" s="10"/>
      <c r="BD710" s="10"/>
      <c r="BE710" s="10"/>
      <c r="BF710" s="10"/>
      <c r="BG710" s="10"/>
      <c r="BH710" s="10"/>
      <c r="BI710" s="10"/>
      <c r="BJ710" s="10"/>
      <c r="BK710" s="10"/>
      <c r="BL710" s="10"/>
      <c r="BM710" s="10"/>
      <c r="BN710" s="10"/>
      <c r="BO710" s="10"/>
      <c r="BP710" s="10"/>
      <c r="BQ710" s="10"/>
      <c r="BR710" s="10"/>
      <c r="BS710" s="10"/>
    </row>
    <row r="711" spans="1:71" x14ac:dyDescent="0.25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10"/>
      <c r="V711" s="10"/>
      <c r="W711" s="10"/>
      <c r="X711" s="10"/>
      <c r="Y711" s="10"/>
      <c r="Z711" s="10"/>
      <c r="AA711" s="10"/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  <c r="BC711" s="10"/>
      <c r="BD711" s="10"/>
      <c r="BE711" s="10"/>
      <c r="BF711" s="10"/>
      <c r="BG711" s="10"/>
      <c r="BH711" s="10"/>
      <c r="BI711" s="10"/>
      <c r="BJ711" s="10"/>
      <c r="BK711" s="10"/>
      <c r="BL711" s="10"/>
      <c r="BM711" s="10"/>
      <c r="BN711" s="10"/>
      <c r="BO711" s="10"/>
      <c r="BP711" s="10"/>
      <c r="BQ711" s="10"/>
      <c r="BR711" s="10"/>
      <c r="BS711" s="10"/>
    </row>
    <row r="712" spans="1:71" x14ac:dyDescent="0.25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10"/>
      <c r="BD712" s="10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</row>
    <row r="713" spans="1:71" x14ac:dyDescent="0.25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10"/>
      <c r="BD713" s="10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</row>
    <row r="714" spans="1:71" x14ac:dyDescent="0.25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10"/>
      <c r="V714" s="10"/>
      <c r="W714" s="10"/>
      <c r="X714" s="10"/>
      <c r="Y714" s="10"/>
      <c r="Z714" s="10"/>
      <c r="AA714" s="10"/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  <c r="BC714" s="10"/>
      <c r="BD714" s="10"/>
      <c r="BE714" s="10"/>
      <c r="BF714" s="10"/>
      <c r="BG714" s="10"/>
      <c r="BH714" s="10"/>
      <c r="BI714" s="10"/>
      <c r="BJ714" s="10"/>
      <c r="BK714" s="10"/>
      <c r="BL714" s="10"/>
      <c r="BM714" s="10"/>
      <c r="BN714" s="10"/>
      <c r="BO714" s="10"/>
      <c r="BP714" s="10"/>
      <c r="BQ714" s="10"/>
      <c r="BR714" s="10"/>
      <c r="BS714" s="10"/>
    </row>
    <row r="715" spans="1:71" x14ac:dyDescent="0.25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10"/>
      <c r="V715" s="10"/>
      <c r="W715" s="10"/>
      <c r="X715" s="10"/>
      <c r="Y715" s="10"/>
      <c r="Z715" s="10"/>
      <c r="AA715" s="10"/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  <c r="BC715" s="10"/>
      <c r="BD715" s="10"/>
      <c r="BE715" s="10"/>
      <c r="BF715" s="10"/>
      <c r="BG715" s="10"/>
      <c r="BH715" s="10"/>
      <c r="BI715" s="10"/>
      <c r="BJ715" s="10"/>
      <c r="BK715" s="10"/>
      <c r="BL715" s="10"/>
      <c r="BM715" s="10"/>
      <c r="BN715" s="10"/>
      <c r="BO715" s="10"/>
      <c r="BP715" s="10"/>
      <c r="BQ715" s="10"/>
      <c r="BR715" s="10"/>
      <c r="BS715" s="10"/>
    </row>
    <row r="716" spans="1:71" x14ac:dyDescent="0.25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10"/>
      <c r="V716" s="10"/>
      <c r="W716" s="10"/>
      <c r="X716" s="10"/>
      <c r="Y716" s="10"/>
      <c r="Z716" s="10"/>
      <c r="AA716" s="10"/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  <c r="BC716" s="10"/>
      <c r="BD716" s="10"/>
      <c r="BE716" s="10"/>
      <c r="BF716" s="10"/>
      <c r="BG716" s="10"/>
      <c r="BH716" s="10"/>
      <c r="BI716" s="10"/>
      <c r="BJ716" s="10"/>
      <c r="BK716" s="10"/>
      <c r="BL716" s="10"/>
      <c r="BM716" s="10"/>
      <c r="BN716" s="10"/>
      <c r="BO716" s="10"/>
      <c r="BP716" s="10"/>
      <c r="BQ716" s="10"/>
      <c r="BR716" s="10"/>
      <c r="BS716" s="10"/>
    </row>
    <row r="717" spans="1:71" x14ac:dyDescent="0.25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10"/>
      <c r="V717" s="10"/>
      <c r="W717" s="10"/>
      <c r="X717" s="10"/>
      <c r="Y717" s="10"/>
      <c r="Z717" s="10"/>
      <c r="AA717" s="10"/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  <c r="BC717" s="10"/>
      <c r="BD717" s="10"/>
      <c r="BE717" s="10"/>
      <c r="BF717" s="10"/>
      <c r="BG717" s="10"/>
      <c r="BH717" s="10"/>
      <c r="BI717" s="10"/>
      <c r="BJ717" s="10"/>
      <c r="BK717" s="10"/>
      <c r="BL717" s="10"/>
      <c r="BM717" s="10"/>
      <c r="BN717" s="10"/>
      <c r="BO717" s="10"/>
      <c r="BP717" s="10"/>
      <c r="BQ717" s="10"/>
      <c r="BR717" s="10"/>
      <c r="BS717" s="10"/>
    </row>
    <row r="718" spans="1:71" x14ac:dyDescent="0.25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10"/>
      <c r="V718" s="10"/>
      <c r="W718" s="10"/>
      <c r="X718" s="10"/>
      <c r="Y718" s="10"/>
      <c r="Z718" s="10"/>
      <c r="AA718" s="10"/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  <c r="BC718" s="10"/>
      <c r="BD718" s="10"/>
      <c r="BE718" s="10"/>
      <c r="BF718" s="10"/>
      <c r="BG718" s="10"/>
      <c r="BH718" s="10"/>
      <c r="BI718" s="10"/>
      <c r="BJ718" s="10"/>
      <c r="BK718" s="10"/>
      <c r="BL718" s="10"/>
      <c r="BM718" s="10"/>
      <c r="BN718" s="10"/>
      <c r="BO718" s="10"/>
      <c r="BP718" s="10"/>
      <c r="BQ718" s="10"/>
      <c r="BR718" s="10"/>
      <c r="BS718" s="10"/>
    </row>
    <row r="719" spans="1:71" x14ac:dyDescent="0.25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10"/>
      <c r="V719" s="10"/>
      <c r="W719" s="10"/>
      <c r="X719" s="10"/>
      <c r="Y719" s="10"/>
      <c r="Z719" s="10"/>
      <c r="AA719" s="10"/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  <c r="BC719" s="10"/>
      <c r="BD719" s="10"/>
      <c r="BE719" s="10"/>
      <c r="BF719" s="10"/>
      <c r="BG719" s="10"/>
      <c r="BH719" s="10"/>
      <c r="BI719" s="10"/>
      <c r="BJ719" s="10"/>
      <c r="BK719" s="10"/>
      <c r="BL719" s="10"/>
      <c r="BM719" s="10"/>
      <c r="BN719" s="10"/>
      <c r="BO719" s="10"/>
      <c r="BP719" s="10"/>
      <c r="BQ719" s="10"/>
      <c r="BR719" s="10"/>
      <c r="BS719" s="10"/>
    </row>
    <row r="720" spans="1:71" x14ac:dyDescent="0.25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10"/>
      <c r="V720" s="10"/>
      <c r="W720" s="10"/>
      <c r="X720" s="10"/>
      <c r="Y720" s="10"/>
      <c r="Z720" s="10"/>
      <c r="AA720" s="10"/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  <c r="BC720" s="10"/>
      <c r="BD720" s="10"/>
      <c r="BE720" s="10"/>
      <c r="BF720" s="10"/>
      <c r="BG720" s="10"/>
      <c r="BH720" s="10"/>
      <c r="BI720" s="10"/>
      <c r="BJ720" s="10"/>
      <c r="BK720" s="10"/>
      <c r="BL720" s="10"/>
      <c r="BM720" s="10"/>
      <c r="BN720" s="10"/>
      <c r="BO720" s="10"/>
      <c r="BP720" s="10"/>
      <c r="BQ720" s="10"/>
      <c r="BR720" s="10"/>
      <c r="BS720" s="10"/>
    </row>
    <row r="721" spans="1:71" x14ac:dyDescent="0.25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10"/>
      <c r="V721" s="10"/>
      <c r="W721" s="10"/>
      <c r="X721" s="10"/>
      <c r="Y721" s="10"/>
      <c r="Z721" s="10"/>
      <c r="AA721" s="10"/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  <c r="BC721" s="10"/>
      <c r="BD721" s="10"/>
      <c r="BE721" s="10"/>
      <c r="BF721" s="10"/>
      <c r="BG721" s="10"/>
      <c r="BH721" s="10"/>
      <c r="BI721" s="10"/>
      <c r="BJ721" s="10"/>
      <c r="BK721" s="10"/>
      <c r="BL721" s="10"/>
      <c r="BM721" s="10"/>
      <c r="BN721" s="10"/>
      <c r="BO721" s="10"/>
      <c r="BP721" s="10"/>
      <c r="BQ721" s="10"/>
      <c r="BR721" s="10"/>
      <c r="BS721" s="10"/>
    </row>
    <row r="722" spans="1:71" x14ac:dyDescent="0.25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10"/>
      <c r="V722" s="10"/>
      <c r="W722" s="10"/>
      <c r="X722" s="10"/>
      <c r="Y722" s="10"/>
      <c r="Z722" s="10"/>
      <c r="AA722" s="10"/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  <c r="BC722" s="10"/>
      <c r="BD722" s="10"/>
      <c r="BE722" s="10"/>
      <c r="BF722" s="10"/>
      <c r="BG722" s="10"/>
      <c r="BH722" s="10"/>
      <c r="BI722" s="10"/>
      <c r="BJ722" s="10"/>
      <c r="BK722" s="10"/>
      <c r="BL722" s="10"/>
      <c r="BM722" s="10"/>
      <c r="BN722" s="10"/>
      <c r="BO722" s="10"/>
      <c r="BP722" s="10"/>
      <c r="BQ722" s="10"/>
      <c r="BR722" s="10"/>
      <c r="BS722" s="10"/>
    </row>
    <row r="723" spans="1:71" x14ac:dyDescent="0.25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10"/>
      <c r="V723" s="10"/>
      <c r="W723" s="10"/>
      <c r="X723" s="10"/>
      <c r="Y723" s="10"/>
      <c r="Z723" s="10"/>
      <c r="AA723" s="10"/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  <c r="BC723" s="10"/>
      <c r="BD723" s="10"/>
      <c r="BE723" s="10"/>
      <c r="BF723" s="10"/>
      <c r="BG723" s="10"/>
      <c r="BH723" s="10"/>
      <c r="BI723" s="10"/>
      <c r="BJ723" s="10"/>
      <c r="BK723" s="10"/>
      <c r="BL723" s="10"/>
      <c r="BM723" s="10"/>
      <c r="BN723" s="10"/>
      <c r="BO723" s="10"/>
      <c r="BP723" s="10"/>
      <c r="BQ723" s="10"/>
      <c r="BR723" s="10"/>
      <c r="BS723" s="10"/>
    </row>
    <row r="724" spans="1:71" x14ac:dyDescent="0.25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10"/>
      <c r="V724" s="10"/>
      <c r="W724" s="10"/>
      <c r="X724" s="10"/>
      <c r="Y724" s="10"/>
      <c r="Z724" s="10"/>
      <c r="AA724" s="10"/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  <c r="BC724" s="10"/>
      <c r="BD724" s="10"/>
      <c r="BE724" s="10"/>
      <c r="BF724" s="10"/>
      <c r="BG724" s="10"/>
      <c r="BH724" s="10"/>
      <c r="BI724" s="10"/>
      <c r="BJ724" s="10"/>
      <c r="BK724" s="10"/>
      <c r="BL724" s="10"/>
      <c r="BM724" s="10"/>
      <c r="BN724" s="10"/>
      <c r="BO724" s="10"/>
      <c r="BP724" s="10"/>
      <c r="BQ724" s="10"/>
      <c r="BR724" s="10"/>
      <c r="BS724" s="10"/>
    </row>
    <row r="725" spans="1:71" x14ac:dyDescent="0.25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10"/>
      <c r="V725" s="10"/>
      <c r="W725" s="10"/>
      <c r="X725" s="10"/>
      <c r="Y725" s="10"/>
      <c r="Z725" s="10"/>
      <c r="AA725" s="10"/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  <c r="BC725" s="10"/>
      <c r="BD725" s="10"/>
      <c r="BE725" s="10"/>
      <c r="BF725" s="10"/>
      <c r="BG725" s="10"/>
      <c r="BH725" s="10"/>
      <c r="BI725" s="10"/>
      <c r="BJ725" s="10"/>
      <c r="BK725" s="10"/>
      <c r="BL725" s="10"/>
      <c r="BM725" s="10"/>
      <c r="BN725" s="10"/>
      <c r="BO725" s="10"/>
      <c r="BP725" s="10"/>
      <c r="BQ725" s="10"/>
      <c r="BR725" s="10"/>
      <c r="BS725" s="10"/>
    </row>
    <row r="726" spans="1:71" x14ac:dyDescent="0.25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10"/>
      <c r="V726" s="10"/>
      <c r="W726" s="10"/>
      <c r="X726" s="10"/>
      <c r="Y726" s="10"/>
      <c r="Z726" s="10"/>
      <c r="AA726" s="10"/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  <c r="BC726" s="10"/>
      <c r="BD726" s="10"/>
      <c r="BE726" s="10"/>
      <c r="BF726" s="10"/>
      <c r="BG726" s="10"/>
      <c r="BH726" s="10"/>
      <c r="BI726" s="10"/>
      <c r="BJ726" s="10"/>
      <c r="BK726" s="10"/>
      <c r="BL726" s="10"/>
      <c r="BM726" s="10"/>
      <c r="BN726" s="10"/>
      <c r="BO726" s="10"/>
      <c r="BP726" s="10"/>
      <c r="BQ726" s="10"/>
      <c r="BR726" s="10"/>
      <c r="BS726" s="10"/>
    </row>
    <row r="727" spans="1:71" x14ac:dyDescent="0.25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10"/>
      <c r="V727" s="10"/>
      <c r="W727" s="10"/>
      <c r="X727" s="10"/>
      <c r="Y727" s="10"/>
      <c r="Z727" s="10"/>
      <c r="AA727" s="10"/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  <c r="BC727" s="10"/>
      <c r="BD727" s="10"/>
      <c r="BE727" s="10"/>
      <c r="BF727" s="10"/>
      <c r="BG727" s="10"/>
      <c r="BH727" s="10"/>
      <c r="BI727" s="10"/>
      <c r="BJ727" s="10"/>
      <c r="BK727" s="10"/>
      <c r="BL727" s="10"/>
      <c r="BM727" s="10"/>
      <c r="BN727" s="10"/>
      <c r="BO727" s="10"/>
      <c r="BP727" s="10"/>
      <c r="BQ727" s="10"/>
      <c r="BR727" s="10"/>
      <c r="BS727" s="10"/>
    </row>
    <row r="728" spans="1:71" x14ac:dyDescent="0.25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10"/>
      <c r="V728" s="10"/>
      <c r="W728" s="10"/>
      <c r="X728" s="10"/>
      <c r="Y728" s="10"/>
      <c r="Z728" s="10"/>
      <c r="AA728" s="10"/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  <c r="BC728" s="10"/>
      <c r="BD728" s="10"/>
      <c r="BE728" s="10"/>
      <c r="BF728" s="10"/>
      <c r="BG728" s="10"/>
      <c r="BH728" s="10"/>
      <c r="BI728" s="10"/>
      <c r="BJ728" s="10"/>
      <c r="BK728" s="10"/>
      <c r="BL728" s="10"/>
      <c r="BM728" s="10"/>
      <c r="BN728" s="10"/>
      <c r="BO728" s="10"/>
      <c r="BP728" s="10"/>
      <c r="BQ728" s="10"/>
      <c r="BR728" s="10"/>
      <c r="BS728" s="10"/>
    </row>
    <row r="729" spans="1:71" x14ac:dyDescent="0.25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10"/>
      <c r="V729" s="10"/>
      <c r="W729" s="10"/>
      <c r="X729" s="10"/>
      <c r="Y729" s="10"/>
      <c r="Z729" s="10"/>
      <c r="AA729" s="10"/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  <c r="BC729" s="10"/>
      <c r="BD729" s="10"/>
      <c r="BE729" s="10"/>
      <c r="BF729" s="10"/>
      <c r="BG729" s="10"/>
      <c r="BH729" s="10"/>
      <c r="BI729" s="10"/>
      <c r="BJ729" s="10"/>
      <c r="BK729" s="10"/>
      <c r="BL729" s="10"/>
      <c r="BM729" s="10"/>
      <c r="BN729" s="10"/>
      <c r="BO729" s="10"/>
      <c r="BP729" s="10"/>
      <c r="BQ729" s="10"/>
      <c r="BR729" s="10"/>
      <c r="BS729" s="10"/>
    </row>
    <row r="730" spans="1:71" x14ac:dyDescent="0.25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10"/>
      <c r="V730" s="10"/>
      <c r="W730" s="10"/>
      <c r="X730" s="10"/>
      <c r="Y730" s="10"/>
      <c r="Z730" s="10"/>
      <c r="AA730" s="10"/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  <c r="BC730" s="10"/>
      <c r="BD730" s="10"/>
      <c r="BE730" s="10"/>
      <c r="BF730" s="10"/>
      <c r="BG730" s="10"/>
      <c r="BH730" s="10"/>
      <c r="BI730" s="10"/>
      <c r="BJ730" s="10"/>
      <c r="BK730" s="10"/>
      <c r="BL730" s="10"/>
      <c r="BM730" s="10"/>
      <c r="BN730" s="10"/>
      <c r="BO730" s="10"/>
      <c r="BP730" s="10"/>
      <c r="BQ730" s="10"/>
      <c r="BR730" s="10"/>
      <c r="BS730" s="10"/>
    </row>
    <row r="731" spans="1:71" x14ac:dyDescent="0.25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10"/>
      <c r="V731" s="10"/>
      <c r="W731" s="10"/>
      <c r="X731" s="10"/>
      <c r="Y731" s="10"/>
      <c r="Z731" s="10"/>
      <c r="AA731" s="10"/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  <c r="BC731" s="10"/>
      <c r="BD731" s="10"/>
      <c r="BE731" s="10"/>
      <c r="BF731" s="10"/>
      <c r="BG731" s="10"/>
      <c r="BH731" s="10"/>
      <c r="BI731" s="10"/>
      <c r="BJ731" s="10"/>
      <c r="BK731" s="10"/>
      <c r="BL731" s="10"/>
      <c r="BM731" s="10"/>
      <c r="BN731" s="10"/>
      <c r="BO731" s="10"/>
      <c r="BP731" s="10"/>
      <c r="BQ731" s="10"/>
      <c r="BR731" s="10"/>
      <c r="BS731" s="10"/>
    </row>
    <row r="732" spans="1:71" x14ac:dyDescent="0.25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10"/>
      <c r="V732" s="10"/>
      <c r="W732" s="10"/>
      <c r="X732" s="10"/>
      <c r="Y732" s="10"/>
      <c r="Z732" s="10"/>
      <c r="AA732" s="10"/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  <c r="BC732" s="10"/>
      <c r="BD732" s="10"/>
      <c r="BE732" s="10"/>
      <c r="BF732" s="10"/>
      <c r="BG732" s="10"/>
      <c r="BH732" s="10"/>
      <c r="BI732" s="10"/>
      <c r="BJ732" s="10"/>
      <c r="BK732" s="10"/>
      <c r="BL732" s="10"/>
      <c r="BM732" s="10"/>
      <c r="BN732" s="10"/>
      <c r="BO732" s="10"/>
      <c r="BP732" s="10"/>
      <c r="BQ732" s="10"/>
      <c r="BR732" s="10"/>
      <c r="BS732" s="10"/>
    </row>
    <row r="733" spans="1:71" x14ac:dyDescent="0.25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10"/>
      <c r="V733" s="10"/>
      <c r="W733" s="10"/>
      <c r="X733" s="10"/>
      <c r="Y733" s="10"/>
      <c r="Z733" s="10"/>
      <c r="AA733" s="10"/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  <c r="BC733" s="10"/>
      <c r="BD733" s="10"/>
      <c r="BE733" s="10"/>
      <c r="BF733" s="10"/>
      <c r="BG733" s="10"/>
      <c r="BH733" s="10"/>
      <c r="BI733" s="10"/>
      <c r="BJ733" s="10"/>
      <c r="BK733" s="10"/>
      <c r="BL733" s="10"/>
      <c r="BM733" s="10"/>
      <c r="BN733" s="10"/>
      <c r="BO733" s="10"/>
      <c r="BP733" s="10"/>
      <c r="BQ733" s="10"/>
      <c r="BR733" s="10"/>
      <c r="BS733" s="10"/>
    </row>
    <row r="734" spans="1:71" x14ac:dyDescent="0.25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10"/>
      <c r="V734" s="10"/>
      <c r="W734" s="10"/>
      <c r="X734" s="10"/>
      <c r="Y734" s="10"/>
      <c r="Z734" s="10"/>
      <c r="AA734" s="10"/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  <c r="BC734" s="10"/>
      <c r="BD734" s="10"/>
      <c r="BE734" s="10"/>
      <c r="BF734" s="10"/>
      <c r="BG734" s="10"/>
      <c r="BH734" s="10"/>
      <c r="BI734" s="10"/>
      <c r="BJ734" s="10"/>
      <c r="BK734" s="10"/>
      <c r="BL734" s="10"/>
      <c r="BM734" s="10"/>
      <c r="BN734" s="10"/>
      <c r="BO734" s="10"/>
      <c r="BP734" s="10"/>
      <c r="BQ734" s="10"/>
      <c r="BR734" s="10"/>
      <c r="BS734" s="10"/>
    </row>
    <row r="735" spans="1:71" x14ac:dyDescent="0.25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10"/>
      <c r="V735" s="10"/>
      <c r="W735" s="10"/>
      <c r="X735" s="10"/>
      <c r="Y735" s="10"/>
      <c r="Z735" s="10"/>
      <c r="AA735" s="10"/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  <c r="BC735" s="10"/>
      <c r="BD735" s="10"/>
      <c r="BE735" s="10"/>
      <c r="BF735" s="10"/>
      <c r="BG735" s="10"/>
      <c r="BH735" s="10"/>
      <c r="BI735" s="10"/>
      <c r="BJ735" s="10"/>
      <c r="BK735" s="10"/>
      <c r="BL735" s="10"/>
      <c r="BM735" s="10"/>
      <c r="BN735" s="10"/>
      <c r="BO735" s="10"/>
      <c r="BP735" s="10"/>
      <c r="BQ735" s="10"/>
      <c r="BR735" s="10"/>
      <c r="BS735" s="10"/>
    </row>
    <row r="736" spans="1:71" x14ac:dyDescent="0.25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10"/>
      <c r="V736" s="10"/>
      <c r="W736" s="10"/>
      <c r="X736" s="10"/>
      <c r="Y736" s="10"/>
      <c r="Z736" s="10"/>
      <c r="AA736" s="10"/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  <c r="BC736" s="10"/>
      <c r="BD736" s="10"/>
      <c r="BE736" s="10"/>
      <c r="BF736" s="10"/>
      <c r="BG736" s="10"/>
      <c r="BH736" s="10"/>
      <c r="BI736" s="10"/>
      <c r="BJ736" s="10"/>
      <c r="BK736" s="10"/>
      <c r="BL736" s="10"/>
      <c r="BM736" s="10"/>
      <c r="BN736" s="10"/>
      <c r="BO736" s="10"/>
      <c r="BP736" s="10"/>
      <c r="BQ736" s="10"/>
      <c r="BR736" s="10"/>
      <c r="BS736" s="10"/>
    </row>
    <row r="737" spans="1:71" x14ac:dyDescent="0.25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10"/>
      <c r="V737" s="10"/>
      <c r="W737" s="10"/>
      <c r="X737" s="10"/>
      <c r="Y737" s="10"/>
      <c r="Z737" s="10"/>
      <c r="AA737" s="10"/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  <c r="BC737" s="10"/>
      <c r="BD737" s="10"/>
      <c r="BE737" s="10"/>
      <c r="BF737" s="10"/>
      <c r="BG737" s="10"/>
      <c r="BH737" s="10"/>
      <c r="BI737" s="10"/>
      <c r="BJ737" s="10"/>
      <c r="BK737" s="10"/>
      <c r="BL737" s="10"/>
      <c r="BM737" s="10"/>
      <c r="BN737" s="10"/>
      <c r="BO737" s="10"/>
      <c r="BP737" s="10"/>
      <c r="BQ737" s="10"/>
      <c r="BR737" s="10"/>
      <c r="BS737" s="10"/>
    </row>
    <row r="738" spans="1:71" x14ac:dyDescent="0.25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10"/>
      <c r="V738" s="10"/>
      <c r="W738" s="10"/>
      <c r="X738" s="10"/>
      <c r="Y738" s="10"/>
      <c r="Z738" s="10"/>
      <c r="AA738" s="10"/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  <c r="BC738" s="10"/>
      <c r="BD738" s="10"/>
      <c r="BE738" s="10"/>
      <c r="BF738" s="10"/>
      <c r="BG738" s="10"/>
      <c r="BH738" s="10"/>
      <c r="BI738" s="10"/>
      <c r="BJ738" s="10"/>
      <c r="BK738" s="10"/>
      <c r="BL738" s="10"/>
      <c r="BM738" s="10"/>
      <c r="BN738" s="10"/>
      <c r="BO738" s="10"/>
      <c r="BP738" s="10"/>
      <c r="BQ738" s="10"/>
      <c r="BR738" s="10"/>
      <c r="BS738" s="10"/>
    </row>
    <row r="739" spans="1:71" x14ac:dyDescent="0.25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10"/>
      <c r="V739" s="10"/>
      <c r="W739" s="10"/>
      <c r="X739" s="10"/>
      <c r="Y739" s="10"/>
      <c r="Z739" s="10"/>
      <c r="AA739" s="10"/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  <c r="BC739" s="10"/>
      <c r="BD739" s="10"/>
      <c r="BE739" s="10"/>
      <c r="BF739" s="10"/>
      <c r="BG739" s="10"/>
      <c r="BH739" s="10"/>
      <c r="BI739" s="10"/>
      <c r="BJ739" s="10"/>
      <c r="BK739" s="10"/>
      <c r="BL739" s="10"/>
      <c r="BM739" s="10"/>
      <c r="BN739" s="10"/>
      <c r="BO739" s="10"/>
      <c r="BP739" s="10"/>
      <c r="BQ739" s="10"/>
      <c r="BR739" s="10"/>
      <c r="BS739" s="10"/>
    </row>
    <row r="740" spans="1:71" x14ac:dyDescent="0.25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10"/>
      <c r="V740" s="10"/>
      <c r="W740" s="10"/>
      <c r="X740" s="10"/>
      <c r="Y740" s="10"/>
      <c r="Z740" s="10"/>
      <c r="AA740" s="10"/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  <c r="BC740" s="10"/>
      <c r="BD740" s="10"/>
      <c r="BE740" s="10"/>
      <c r="BF740" s="10"/>
      <c r="BG740" s="10"/>
      <c r="BH740" s="10"/>
      <c r="BI740" s="10"/>
      <c r="BJ740" s="10"/>
      <c r="BK740" s="10"/>
      <c r="BL740" s="10"/>
      <c r="BM740" s="10"/>
      <c r="BN740" s="10"/>
      <c r="BO740" s="10"/>
      <c r="BP740" s="10"/>
      <c r="BQ740" s="10"/>
      <c r="BR740" s="10"/>
      <c r="BS740" s="10"/>
    </row>
    <row r="741" spans="1:71" x14ac:dyDescent="0.25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10"/>
      <c r="V741" s="10"/>
      <c r="W741" s="10"/>
      <c r="X741" s="10"/>
      <c r="Y741" s="10"/>
      <c r="Z741" s="10"/>
      <c r="AA741" s="10"/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  <c r="BC741" s="10"/>
      <c r="BD741" s="10"/>
      <c r="BE741" s="10"/>
      <c r="BF741" s="10"/>
      <c r="BG741" s="10"/>
      <c r="BH741" s="10"/>
      <c r="BI741" s="10"/>
      <c r="BJ741" s="10"/>
      <c r="BK741" s="10"/>
      <c r="BL741" s="10"/>
      <c r="BM741" s="10"/>
      <c r="BN741" s="10"/>
      <c r="BO741" s="10"/>
      <c r="BP741" s="10"/>
      <c r="BQ741" s="10"/>
      <c r="BR741" s="10"/>
      <c r="BS741" s="10"/>
    </row>
    <row r="742" spans="1:71" x14ac:dyDescent="0.25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10"/>
      <c r="BD742" s="10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</row>
    <row r="743" spans="1:71" x14ac:dyDescent="0.25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10"/>
      <c r="BD743" s="10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</row>
    <row r="744" spans="1:71" x14ac:dyDescent="0.25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10"/>
      <c r="V744" s="10"/>
      <c r="W744" s="10"/>
      <c r="X744" s="10"/>
      <c r="Y744" s="10"/>
      <c r="Z744" s="10"/>
      <c r="AA744" s="10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  <c r="BC744" s="10"/>
      <c r="BD744" s="10"/>
      <c r="BE744" s="10"/>
      <c r="BF744" s="10"/>
      <c r="BG744" s="10"/>
      <c r="BH744" s="10"/>
      <c r="BI744" s="10"/>
      <c r="BJ744" s="10"/>
      <c r="BK744" s="10"/>
      <c r="BL744" s="10"/>
      <c r="BM744" s="10"/>
      <c r="BN744" s="10"/>
      <c r="BO744" s="10"/>
      <c r="BP744" s="10"/>
      <c r="BQ744" s="10"/>
      <c r="BR744" s="10"/>
      <c r="BS744" s="10"/>
    </row>
    <row r="745" spans="1:71" x14ac:dyDescent="0.25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10"/>
      <c r="V745" s="10"/>
      <c r="W745" s="10"/>
      <c r="X745" s="10"/>
      <c r="Y745" s="10"/>
      <c r="Z745" s="10"/>
      <c r="AA745" s="10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  <c r="BC745" s="10"/>
      <c r="BD745" s="10"/>
      <c r="BE745" s="10"/>
      <c r="BF745" s="10"/>
      <c r="BG745" s="10"/>
      <c r="BH745" s="10"/>
      <c r="BI745" s="10"/>
      <c r="BJ745" s="10"/>
      <c r="BK745" s="10"/>
      <c r="BL745" s="10"/>
      <c r="BM745" s="10"/>
      <c r="BN745" s="10"/>
      <c r="BO745" s="10"/>
      <c r="BP745" s="10"/>
      <c r="BQ745" s="10"/>
      <c r="BR745" s="10"/>
      <c r="BS745" s="10"/>
    </row>
    <row r="746" spans="1:71" x14ac:dyDescent="0.25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10"/>
      <c r="V746" s="10"/>
      <c r="W746" s="10"/>
      <c r="X746" s="10"/>
      <c r="Y746" s="10"/>
      <c r="Z746" s="10"/>
      <c r="AA746" s="10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  <c r="BC746" s="10"/>
      <c r="BD746" s="10"/>
      <c r="BE746" s="10"/>
      <c r="BF746" s="10"/>
      <c r="BG746" s="10"/>
      <c r="BH746" s="10"/>
      <c r="BI746" s="10"/>
      <c r="BJ746" s="10"/>
      <c r="BK746" s="10"/>
      <c r="BL746" s="10"/>
      <c r="BM746" s="10"/>
      <c r="BN746" s="10"/>
      <c r="BO746" s="10"/>
      <c r="BP746" s="10"/>
      <c r="BQ746" s="10"/>
      <c r="BR746" s="10"/>
      <c r="BS746" s="10"/>
    </row>
    <row r="747" spans="1:71" x14ac:dyDescent="0.25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10"/>
      <c r="V747" s="10"/>
      <c r="W747" s="10"/>
      <c r="X747" s="10"/>
      <c r="Y747" s="10"/>
      <c r="Z747" s="10"/>
      <c r="AA747" s="10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  <c r="BC747" s="10"/>
      <c r="BD747" s="10"/>
      <c r="BE747" s="10"/>
      <c r="BF747" s="10"/>
      <c r="BG747" s="10"/>
      <c r="BH747" s="10"/>
      <c r="BI747" s="10"/>
      <c r="BJ747" s="10"/>
      <c r="BK747" s="10"/>
      <c r="BL747" s="10"/>
      <c r="BM747" s="10"/>
      <c r="BN747" s="10"/>
      <c r="BO747" s="10"/>
      <c r="BP747" s="10"/>
      <c r="BQ747" s="10"/>
      <c r="BR747" s="10"/>
      <c r="BS747" s="10"/>
    </row>
    <row r="748" spans="1:71" x14ac:dyDescent="0.25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10"/>
      <c r="V748" s="10"/>
      <c r="W748" s="10"/>
      <c r="X748" s="10"/>
      <c r="Y748" s="10"/>
      <c r="Z748" s="10"/>
      <c r="AA748" s="10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  <c r="BC748" s="10"/>
      <c r="BD748" s="10"/>
      <c r="BE748" s="10"/>
      <c r="BF748" s="10"/>
      <c r="BG748" s="10"/>
      <c r="BH748" s="10"/>
      <c r="BI748" s="10"/>
      <c r="BJ748" s="10"/>
      <c r="BK748" s="10"/>
      <c r="BL748" s="10"/>
      <c r="BM748" s="10"/>
      <c r="BN748" s="10"/>
      <c r="BO748" s="10"/>
      <c r="BP748" s="10"/>
      <c r="BQ748" s="10"/>
      <c r="BR748" s="10"/>
      <c r="BS748" s="10"/>
    </row>
    <row r="749" spans="1:71" x14ac:dyDescent="0.25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10"/>
      <c r="V749" s="10"/>
      <c r="W749" s="10"/>
      <c r="X749" s="10"/>
      <c r="Y749" s="10"/>
      <c r="Z749" s="10"/>
      <c r="AA749" s="10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  <c r="BC749" s="10"/>
      <c r="BD749" s="10"/>
      <c r="BE749" s="10"/>
      <c r="BF749" s="10"/>
      <c r="BG749" s="10"/>
      <c r="BH749" s="10"/>
      <c r="BI749" s="10"/>
      <c r="BJ749" s="10"/>
      <c r="BK749" s="10"/>
      <c r="BL749" s="10"/>
      <c r="BM749" s="10"/>
      <c r="BN749" s="10"/>
      <c r="BO749" s="10"/>
      <c r="BP749" s="10"/>
      <c r="BQ749" s="10"/>
      <c r="BR749" s="10"/>
      <c r="BS749" s="10"/>
    </row>
    <row r="750" spans="1:71" x14ac:dyDescent="0.25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10"/>
      <c r="V750" s="10"/>
      <c r="W750" s="10"/>
      <c r="X750" s="10"/>
      <c r="Y750" s="10"/>
      <c r="Z750" s="10"/>
      <c r="AA750" s="10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  <c r="BC750" s="10"/>
      <c r="BD750" s="10"/>
      <c r="BE750" s="10"/>
      <c r="BF750" s="10"/>
      <c r="BG750" s="10"/>
      <c r="BH750" s="10"/>
      <c r="BI750" s="10"/>
      <c r="BJ750" s="10"/>
      <c r="BK750" s="10"/>
      <c r="BL750" s="10"/>
      <c r="BM750" s="10"/>
      <c r="BN750" s="10"/>
      <c r="BO750" s="10"/>
      <c r="BP750" s="10"/>
      <c r="BQ750" s="10"/>
      <c r="BR750" s="10"/>
      <c r="BS750" s="10"/>
    </row>
    <row r="751" spans="1:71" x14ac:dyDescent="0.25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10"/>
      <c r="V751" s="10"/>
      <c r="W751" s="10"/>
      <c r="X751" s="10"/>
      <c r="Y751" s="10"/>
      <c r="Z751" s="10"/>
      <c r="AA751" s="10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  <c r="BC751" s="10"/>
      <c r="BD751" s="10"/>
      <c r="BE751" s="10"/>
      <c r="BF751" s="10"/>
      <c r="BG751" s="10"/>
      <c r="BH751" s="10"/>
      <c r="BI751" s="10"/>
      <c r="BJ751" s="10"/>
      <c r="BK751" s="10"/>
      <c r="BL751" s="10"/>
      <c r="BM751" s="10"/>
      <c r="BN751" s="10"/>
      <c r="BO751" s="10"/>
      <c r="BP751" s="10"/>
      <c r="BQ751" s="10"/>
      <c r="BR751" s="10"/>
      <c r="BS751" s="10"/>
    </row>
    <row r="752" spans="1:71" x14ac:dyDescent="0.25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10"/>
      <c r="V752" s="10"/>
      <c r="W752" s="10"/>
      <c r="X752" s="10"/>
      <c r="Y752" s="10"/>
      <c r="Z752" s="10"/>
      <c r="AA752" s="10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  <c r="BC752" s="10"/>
      <c r="BD752" s="10"/>
      <c r="BE752" s="10"/>
      <c r="BF752" s="10"/>
      <c r="BG752" s="10"/>
      <c r="BH752" s="10"/>
      <c r="BI752" s="10"/>
      <c r="BJ752" s="10"/>
      <c r="BK752" s="10"/>
      <c r="BL752" s="10"/>
      <c r="BM752" s="10"/>
      <c r="BN752" s="10"/>
      <c r="BO752" s="10"/>
      <c r="BP752" s="10"/>
      <c r="BQ752" s="10"/>
      <c r="BR752" s="10"/>
      <c r="BS752" s="10"/>
    </row>
    <row r="753" spans="1:71" x14ac:dyDescent="0.25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10"/>
      <c r="V753" s="10"/>
      <c r="W753" s="10"/>
      <c r="X753" s="10"/>
      <c r="Y753" s="10"/>
      <c r="Z753" s="10"/>
      <c r="AA753" s="10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  <c r="BC753" s="10"/>
      <c r="BD753" s="10"/>
      <c r="BE753" s="10"/>
      <c r="BF753" s="10"/>
      <c r="BG753" s="10"/>
      <c r="BH753" s="10"/>
      <c r="BI753" s="10"/>
      <c r="BJ753" s="10"/>
      <c r="BK753" s="10"/>
      <c r="BL753" s="10"/>
      <c r="BM753" s="10"/>
      <c r="BN753" s="10"/>
      <c r="BO753" s="10"/>
      <c r="BP753" s="10"/>
      <c r="BQ753" s="10"/>
      <c r="BR753" s="10"/>
      <c r="BS753" s="10"/>
    </row>
    <row r="754" spans="1:71" x14ac:dyDescent="0.25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10"/>
      <c r="V754" s="10"/>
      <c r="W754" s="10"/>
      <c r="X754" s="10"/>
      <c r="Y754" s="10"/>
      <c r="Z754" s="10"/>
      <c r="AA754" s="10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  <c r="BC754" s="10"/>
      <c r="BD754" s="10"/>
      <c r="BE754" s="10"/>
      <c r="BF754" s="10"/>
      <c r="BG754" s="10"/>
      <c r="BH754" s="10"/>
      <c r="BI754" s="10"/>
      <c r="BJ754" s="10"/>
      <c r="BK754" s="10"/>
      <c r="BL754" s="10"/>
      <c r="BM754" s="10"/>
      <c r="BN754" s="10"/>
      <c r="BO754" s="10"/>
      <c r="BP754" s="10"/>
      <c r="BQ754" s="10"/>
      <c r="BR754" s="10"/>
      <c r="BS754" s="10"/>
    </row>
    <row r="755" spans="1:71" x14ac:dyDescent="0.25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10"/>
      <c r="V755" s="10"/>
      <c r="W755" s="10"/>
      <c r="X755" s="10"/>
      <c r="Y755" s="10"/>
      <c r="Z755" s="10"/>
      <c r="AA755" s="10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  <c r="BC755" s="10"/>
      <c r="BD755" s="10"/>
      <c r="BE755" s="10"/>
      <c r="BF755" s="10"/>
      <c r="BG755" s="10"/>
      <c r="BH755" s="10"/>
      <c r="BI755" s="10"/>
      <c r="BJ755" s="10"/>
      <c r="BK755" s="10"/>
      <c r="BL755" s="10"/>
      <c r="BM755" s="10"/>
      <c r="BN755" s="10"/>
      <c r="BO755" s="10"/>
      <c r="BP755" s="10"/>
      <c r="BQ755" s="10"/>
      <c r="BR755" s="10"/>
      <c r="BS755" s="10"/>
    </row>
    <row r="756" spans="1:71" x14ac:dyDescent="0.25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10"/>
      <c r="V756" s="10"/>
      <c r="W756" s="10"/>
      <c r="X756" s="10"/>
      <c r="Y756" s="10"/>
      <c r="Z756" s="10"/>
      <c r="AA756" s="10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  <c r="BC756" s="10"/>
      <c r="BD756" s="10"/>
      <c r="BE756" s="10"/>
      <c r="BF756" s="10"/>
      <c r="BG756" s="10"/>
      <c r="BH756" s="10"/>
      <c r="BI756" s="10"/>
      <c r="BJ756" s="10"/>
      <c r="BK756" s="10"/>
      <c r="BL756" s="10"/>
      <c r="BM756" s="10"/>
      <c r="BN756" s="10"/>
      <c r="BO756" s="10"/>
      <c r="BP756" s="10"/>
      <c r="BQ756" s="10"/>
      <c r="BR756" s="10"/>
      <c r="BS756" s="10"/>
    </row>
    <row r="757" spans="1:71" x14ac:dyDescent="0.25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10"/>
      <c r="V757" s="10"/>
      <c r="W757" s="10"/>
      <c r="X757" s="10"/>
      <c r="Y757" s="10"/>
      <c r="Z757" s="10"/>
      <c r="AA757" s="10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  <c r="BC757" s="10"/>
      <c r="BD757" s="10"/>
      <c r="BE757" s="10"/>
      <c r="BF757" s="10"/>
      <c r="BG757" s="10"/>
      <c r="BH757" s="10"/>
      <c r="BI757" s="10"/>
      <c r="BJ757" s="10"/>
      <c r="BK757" s="10"/>
      <c r="BL757" s="10"/>
      <c r="BM757" s="10"/>
      <c r="BN757" s="10"/>
      <c r="BO757" s="10"/>
      <c r="BP757" s="10"/>
      <c r="BQ757" s="10"/>
      <c r="BR757" s="10"/>
      <c r="BS757" s="10"/>
    </row>
    <row r="758" spans="1:71" x14ac:dyDescent="0.25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10"/>
      <c r="V758" s="10"/>
      <c r="W758" s="10"/>
      <c r="X758" s="10"/>
      <c r="Y758" s="10"/>
      <c r="Z758" s="10"/>
      <c r="AA758" s="10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  <c r="BC758" s="10"/>
      <c r="BD758" s="10"/>
      <c r="BE758" s="10"/>
      <c r="BF758" s="10"/>
      <c r="BG758" s="10"/>
      <c r="BH758" s="10"/>
      <c r="BI758" s="10"/>
      <c r="BJ758" s="10"/>
      <c r="BK758" s="10"/>
      <c r="BL758" s="10"/>
      <c r="BM758" s="10"/>
      <c r="BN758" s="10"/>
      <c r="BO758" s="10"/>
      <c r="BP758" s="10"/>
      <c r="BQ758" s="10"/>
      <c r="BR758" s="10"/>
      <c r="BS758" s="10"/>
    </row>
    <row r="759" spans="1:71" x14ac:dyDescent="0.25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10"/>
      <c r="V759" s="10"/>
      <c r="W759" s="10"/>
      <c r="X759" s="10"/>
      <c r="Y759" s="10"/>
      <c r="Z759" s="10"/>
      <c r="AA759" s="10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  <c r="BC759" s="10"/>
      <c r="BD759" s="10"/>
      <c r="BE759" s="10"/>
      <c r="BF759" s="10"/>
      <c r="BG759" s="10"/>
      <c r="BH759" s="10"/>
      <c r="BI759" s="10"/>
      <c r="BJ759" s="10"/>
      <c r="BK759" s="10"/>
      <c r="BL759" s="10"/>
      <c r="BM759" s="10"/>
      <c r="BN759" s="10"/>
      <c r="BO759" s="10"/>
      <c r="BP759" s="10"/>
      <c r="BQ759" s="10"/>
      <c r="BR759" s="10"/>
      <c r="BS759" s="10"/>
    </row>
    <row r="760" spans="1:71" x14ac:dyDescent="0.25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10"/>
      <c r="V760" s="10"/>
      <c r="W760" s="10"/>
      <c r="X760" s="10"/>
      <c r="Y760" s="10"/>
      <c r="Z760" s="10"/>
      <c r="AA760" s="10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  <c r="BC760" s="10"/>
      <c r="BD760" s="10"/>
      <c r="BE760" s="10"/>
      <c r="BF760" s="10"/>
      <c r="BG760" s="10"/>
      <c r="BH760" s="10"/>
      <c r="BI760" s="10"/>
      <c r="BJ760" s="10"/>
      <c r="BK760" s="10"/>
      <c r="BL760" s="10"/>
      <c r="BM760" s="10"/>
      <c r="BN760" s="10"/>
      <c r="BO760" s="10"/>
      <c r="BP760" s="10"/>
      <c r="BQ760" s="10"/>
      <c r="BR760" s="10"/>
      <c r="BS760" s="10"/>
    </row>
    <row r="761" spans="1:71" x14ac:dyDescent="0.25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10"/>
      <c r="V761" s="10"/>
      <c r="W761" s="10"/>
      <c r="X761" s="10"/>
      <c r="Y761" s="10"/>
      <c r="Z761" s="10"/>
      <c r="AA761" s="10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  <c r="BC761" s="10"/>
      <c r="BD761" s="10"/>
      <c r="BE761" s="10"/>
      <c r="BF761" s="10"/>
      <c r="BG761" s="10"/>
      <c r="BH761" s="10"/>
      <c r="BI761" s="10"/>
      <c r="BJ761" s="10"/>
      <c r="BK761" s="10"/>
      <c r="BL761" s="10"/>
      <c r="BM761" s="10"/>
      <c r="BN761" s="10"/>
      <c r="BO761" s="10"/>
      <c r="BP761" s="10"/>
      <c r="BQ761" s="10"/>
      <c r="BR761" s="10"/>
      <c r="BS761" s="10"/>
    </row>
    <row r="762" spans="1:71" x14ac:dyDescent="0.25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10"/>
      <c r="V762" s="10"/>
      <c r="W762" s="10"/>
      <c r="X762" s="10"/>
      <c r="Y762" s="10"/>
      <c r="Z762" s="10"/>
      <c r="AA762" s="10"/>
      <c r="AB762" s="10"/>
      <c r="AC762" s="10"/>
      <c r="AD762" s="10"/>
      <c r="AE762" s="10"/>
      <c r="AF762" s="10"/>
      <c r="AG762" s="10"/>
      <c r="AH762" s="10"/>
      <c r="AI762" s="10"/>
      <c r="AJ762" s="10"/>
      <c r="AK762" s="10"/>
      <c r="AL762" s="10"/>
      <c r="AM762" s="10"/>
      <c r="AN762" s="10"/>
      <c r="AO762" s="10"/>
      <c r="AP762" s="10"/>
      <c r="AQ762" s="10"/>
      <c r="AR762" s="10"/>
      <c r="AS762" s="10"/>
      <c r="AT762" s="10"/>
      <c r="AU762" s="10"/>
      <c r="AV762" s="10"/>
      <c r="AW762" s="10"/>
      <c r="AX762" s="10"/>
      <c r="AY762" s="10"/>
      <c r="AZ762" s="10"/>
      <c r="BA762" s="10"/>
      <c r="BB762" s="10"/>
      <c r="BC762" s="10"/>
      <c r="BD762" s="10"/>
      <c r="BE762" s="10"/>
      <c r="BF762" s="10"/>
      <c r="BG762" s="10"/>
      <c r="BH762" s="10"/>
      <c r="BI762" s="10"/>
      <c r="BJ762" s="10"/>
      <c r="BK762" s="10"/>
      <c r="BL762" s="10"/>
      <c r="BM762" s="10"/>
      <c r="BN762" s="10"/>
      <c r="BO762" s="10"/>
      <c r="BP762" s="10"/>
      <c r="BQ762" s="10"/>
      <c r="BR762" s="10"/>
      <c r="BS762" s="10"/>
    </row>
    <row r="763" spans="1:71" x14ac:dyDescent="0.25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10"/>
      <c r="V763" s="10"/>
      <c r="W763" s="10"/>
      <c r="X763" s="10"/>
      <c r="Y763" s="10"/>
      <c r="Z763" s="10"/>
      <c r="AA763" s="10"/>
      <c r="AB763" s="10"/>
      <c r="AC763" s="10"/>
      <c r="AD763" s="10"/>
      <c r="AE763" s="10"/>
      <c r="AF763" s="10"/>
      <c r="AG763" s="10"/>
      <c r="AH763" s="10"/>
      <c r="AI763" s="10"/>
      <c r="AJ763" s="10"/>
      <c r="AK763" s="10"/>
      <c r="AL763" s="10"/>
      <c r="AM763" s="10"/>
      <c r="AN763" s="10"/>
      <c r="AO763" s="10"/>
      <c r="AP763" s="10"/>
      <c r="AQ763" s="10"/>
      <c r="AR763" s="10"/>
      <c r="AS763" s="10"/>
      <c r="AT763" s="10"/>
      <c r="AU763" s="10"/>
      <c r="AV763" s="10"/>
      <c r="AW763" s="10"/>
      <c r="AX763" s="10"/>
      <c r="AY763" s="10"/>
      <c r="AZ763" s="10"/>
      <c r="BA763" s="10"/>
      <c r="BB763" s="10"/>
      <c r="BC763" s="10"/>
      <c r="BD763" s="10"/>
      <c r="BE763" s="10"/>
      <c r="BF763" s="10"/>
      <c r="BG763" s="10"/>
      <c r="BH763" s="10"/>
      <c r="BI763" s="10"/>
      <c r="BJ763" s="10"/>
      <c r="BK763" s="10"/>
      <c r="BL763" s="10"/>
      <c r="BM763" s="10"/>
      <c r="BN763" s="10"/>
      <c r="BO763" s="10"/>
      <c r="BP763" s="10"/>
      <c r="BQ763" s="10"/>
      <c r="BR763" s="10"/>
      <c r="BS763" s="10"/>
    </row>
    <row r="764" spans="1:71" x14ac:dyDescent="0.25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10"/>
      <c r="V764" s="10"/>
      <c r="W764" s="10"/>
      <c r="X764" s="10"/>
      <c r="Y764" s="10"/>
      <c r="Z764" s="10"/>
      <c r="AA764" s="10"/>
      <c r="AB764" s="10"/>
      <c r="AC764" s="10"/>
      <c r="AD764" s="10"/>
      <c r="AE764" s="10"/>
      <c r="AF764" s="10"/>
      <c r="AG764" s="10"/>
      <c r="AH764" s="10"/>
      <c r="AI764" s="10"/>
      <c r="AJ764" s="10"/>
      <c r="AK764" s="10"/>
      <c r="AL764" s="10"/>
      <c r="AM764" s="10"/>
      <c r="AN764" s="10"/>
      <c r="AO764" s="10"/>
      <c r="AP764" s="10"/>
      <c r="AQ764" s="10"/>
      <c r="AR764" s="10"/>
      <c r="AS764" s="10"/>
      <c r="AT764" s="10"/>
      <c r="AU764" s="10"/>
      <c r="AV764" s="10"/>
      <c r="AW764" s="10"/>
      <c r="AX764" s="10"/>
      <c r="AY764" s="10"/>
      <c r="AZ764" s="10"/>
      <c r="BA764" s="10"/>
      <c r="BB764" s="10"/>
      <c r="BC764" s="10"/>
      <c r="BD764" s="10"/>
      <c r="BE764" s="10"/>
      <c r="BF764" s="10"/>
      <c r="BG764" s="10"/>
      <c r="BH764" s="10"/>
      <c r="BI764" s="10"/>
      <c r="BJ764" s="10"/>
      <c r="BK764" s="10"/>
      <c r="BL764" s="10"/>
      <c r="BM764" s="10"/>
      <c r="BN764" s="10"/>
      <c r="BO764" s="10"/>
      <c r="BP764" s="10"/>
      <c r="BQ764" s="10"/>
      <c r="BR764" s="10"/>
      <c r="BS764" s="10"/>
    </row>
    <row r="765" spans="1:71" x14ac:dyDescent="0.25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10"/>
      <c r="V765" s="10"/>
      <c r="W765" s="10"/>
      <c r="X765" s="10"/>
      <c r="Y765" s="10"/>
      <c r="Z765" s="10"/>
      <c r="AA765" s="10"/>
      <c r="AB765" s="10"/>
      <c r="AC765" s="10"/>
      <c r="AD765" s="10"/>
      <c r="AE765" s="10"/>
      <c r="AF765" s="10"/>
      <c r="AG765" s="10"/>
      <c r="AH765" s="10"/>
      <c r="AI765" s="10"/>
      <c r="AJ765" s="10"/>
      <c r="AK765" s="10"/>
      <c r="AL765" s="10"/>
      <c r="AM765" s="10"/>
      <c r="AN765" s="10"/>
      <c r="AO765" s="10"/>
      <c r="AP765" s="10"/>
      <c r="AQ765" s="10"/>
      <c r="AR765" s="10"/>
      <c r="AS765" s="10"/>
      <c r="AT765" s="10"/>
      <c r="AU765" s="10"/>
      <c r="AV765" s="10"/>
      <c r="AW765" s="10"/>
      <c r="AX765" s="10"/>
      <c r="AY765" s="10"/>
      <c r="AZ765" s="10"/>
      <c r="BA765" s="10"/>
      <c r="BB765" s="10"/>
      <c r="BC765" s="10"/>
      <c r="BD765" s="10"/>
      <c r="BE765" s="10"/>
      <c r="BF765" s="10"/>
      <c r="BG765" s="10"/>
      <c r="BH765" s="10"/>
      <c r="BI765" s="10"/>
      <c r="BJ765" s="10"/>
      <c r="BK765" s="10"/>
      <c r="BL765" s="10"/>
      <c r="BM765" s="10"/>
      <c r="BN765" s="10"/>
      <c r="BO765" s="10"/>
      <c r="BP765" s="10"/>
      <c r="BQ765" s="10"/>
      <c r="BR765" s="10"/>
      <c r="BS765" s="10"/>
    </row>
    <row r="766" spans="1:71" x14ac:dyDescent="0.25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10"/>
      <c r="BD766" s="10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</row>
    <row r="767" spans="1:71" x14ac:dyDescent="0.25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10"/>
      <c r="BD767" s="10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</row>
    <row r="768" spans="1:71" x14ac:dyDescent="0.25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10"/>
      <c r="V768" s="10"/>
      <c r="W768" s="10"/>
      <c r="X768" s="10"/>
      <c r="Y768" s="10"/>
      <c r="Z768" s="10"/>
      <c r="AA768" s="10"/>
      <c r="AB768" s="10"/>
      <c r="AC768" s="10"/>
      <c r="AD768" s="10"/>
      <c r="AE768" s="10"/>
      <c r="AF768" s="10"/>
      <c r="AG768" s="10"/>
      <c r="AH768" s="10"/>
      <c r="AI768" s="10"/>
      <c r="AJ768" s="10"/>
      <c r="AK768" s="10"/>
      <c r="AL768" s="10"/>
      <c r="AM768" s="10"/>
      <c r="AN768" s="10"/>
      <c r="AO768" s="10"/>
      <c r="AP768" s="10"/>
      <c r="AQ768" s="10"/>
      <c r="AR768" s="10"/>
      <c r="AS768" s="10"/>
      <c r="AT768" s="10"/>
      <c r="AU768" s="10"/>
      <c r="AV768" s="10"/>
      <c r="AW768" s="10"/>
      <c r="AX768" s="10"/>
      <c r="AY768" s="10"/>
      <c r="AZ768" s="10"/>
      <c r="BA768" s="10"/>
      <c r="BB768" s="10"/>
      <c r="BC768" s="10"/>
      <c r="BD768" s="10"/>
      <c r="BE768" s="10"/>
      <c r="BF768" s="10"/>
      <c r="BG768" s="10"/>
      <c r="BH768" s="10"/>
      <c r="BI768" s="10"/>
      <c r="BJ768" s="10"/>
      <c r="BK768" s="10"/>
      <c r="BL768" s="10"/>
      <c r="BM768" s="10"/>
      <c r="BN768" s="10"/>
      <c r="BO768" s="10"/>
      <c r="BP768" s="10"/>
      <c r="BQ768" s="10"/>
      <c r="BR768" s="10"/>
      <c r="BS768" s="10"/>
    </row>
    <row r="769" spans="1:71" x14ac:dyDescent="0.25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10"/>
      <c r="V769" s="10"/>
      <c r="W769" s="10"/>
      <c r="X769" s="10"/>
      <c r="Y769" s="10"/>
      <c r="Z769" s="10"/>
      <c r="AA769" s="10"/>
      <c r="AB769" s="10"/>
      <c r="AC769" s="10"/>
      <c r="AD769" s="10"/>
      <c r="AE769" s="10"/>
      <c r="AF769" s="10"/>
      <c r="AG769" s="10"/>
      <c r="AH769" s="10"/>
      <c r="AI769" s="10"/>
      <c r="AJ769" s="10"/>
      <c r="AK769" s="10"/>
      <c r="AL769" s="10"/>
      <c r="AM769" s="10"/>
      <c r="AN769" s="10"/>
      <c r="AO769" s="10"/>
      <c r="AP769" s="10"/>
      <c r="AQ769" s="10"/>
      <c r="AR769" s="10"/>
      <c r="AS769" s="10"/>
      <c r="AT769" s="10"/>
      <c r="AU769" s="10"/>
      <c r="AV769" s="10"/>
      <c r="AW769" s="10"/>
      <c r="AX769" s="10"/>
      <c r="AY769" s="10"/>
      <c r="AZ769" s="10"/>
      <c r="BA769" s="10"/>
      <c r="BB769" s="10"/>
      <c r="BC769" s="10"/>
      <c r="BD769" s="10"/>
      <c r="BE769" s="10"/>
      <c r="BF769" s="10"/>
      <c r="BG769" s="10"/>
      <c r="BH769" s="10"/>
      <c r="BI769" s="10"/>
      <c r="BJ769" s="10"/>
      <c r="BK769" s="10"/>
      <c r="BL769" s="10"/>
      <c r="BM769" s="10"/>
      <c r="BN769" s="10"/>
      <c r="BO769" s="10"/>
      <c r="BP769" s="10"/>
      <c r="BQ769" s="10"/>
      <c r="BR769" s="10"/>
      <c r="BS769" s="10"/>
    </row>
    <row r="770" spans="1:71" x14ac:dyDescent="0.25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10"/>
      <c r="V770" s="10"/>
      <c r="W770" s="10"/>
      <c r="X770" s="10"/>
      <c r="Y770" s="10"/>
      <c r="Z770" s="10"/>
      <c r="AA770" s="10"/>
      <c r="AB770" s="10"/>
      <c r="AC770" s="10"/>
      <c r="AD770" s="10"/>
      <c r="AE770" s="10"/>
      <c r="AF770" s="10"/>
      <c r="AG770" s="10"/>
      <c r="AH770" s="10"/>
      <c r="AI770" s="10"/>
      <c r="AJ770" s="10"/>
      <c r="AK770" s="10"/>
      <c r="AL770" s="10"/>
      <c r="AM770" s="10"/>
      <c r="AN770" s="10"/>
      <c r="AO770" s="10"/>
      <c r="AP770" s="10"/>
      <c r="AQ770" s="10"/>
      <c r="AR770" s="10"/>
      <c r="AS770" s="10"/>
      <c r="AT770" s="10"/>
      <c r="AU770" s="10"/>
      <c r="AV770" s="10"/>
      <c r="AW770" s="10"/>
      <c r="AX770" s="10"/>
      <c r="AY770" s="10"/>
      <c r="AZ770" s="10"/>
      <c r="BA770" s="10"/>
      <c r="BB770" s="10"/>
      <c r="BC770" s="10"/>
      <c r="BD770" s="10"/>
      <c r="BE770" s="10"/>
      <c r="BF770" s="10"/>
      <c r="BG770" s="10"/>
      <c r="BH770" s="10"/>
      <c r="BI770" s="10"/>
      <c r="BJ770" s="10"/>
      <c r="BK770" s="10"/>
      <c r="BL770" s="10"/>
      <c r="BM770" s="10"/>
      <c r="BN770" s="10"/>
      <c r="BO770" s="10"/>
      <c r="BP770" s="10"/>
      <c r="BQ770" s="10"/>
      <c r="BR770" s="10"/>
      <c r="BS770" s="10"/>
    </row>
    <row r="771" spans="1:71" x14ac:dyDescent="0.25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10"/>
      <c r="V771" s="10"/>
      <c r="W771" s="10"/>
      <c r="X771" s="10"/>
      <c r="Y771" s="10"/>
      <c r="Z771" s="10"/>
      <c r="AA771" s="10"/>
      <c r="AB771" s="10"/>
      <c r="AC771" s="10"/>
      <c r="AD771" s="10"/>
      <c r="AE771" s="10"/>
      <c r="AF771" s="10"/>
      <c r="AG771" s="10"/>
      <c r="AH771" s="10"/>
      <c r="AI771" s="10"/>
      <c r="AJ771" s="10"/>
      <c r="AK771" s="10"/>
      <c r="AL771" s="10"/>
      <c r="AM771" s="10"/>
      <c r="AN771" s="10"/>
      <c r="AO771" s="10"/>
      <c r="AP771" s="10"/>
      <c r="AQ771" s="10"/>
      <c r="AR771" s="10"/>
      <c r="AS771" s="10"/>
      <c r="AT771" s="10"/>
      <c r="AU771" s="10"/>
      <c r="AV771" s="10"/>
      <c r="AW771" s="10"/>
      <c r="AX771" s="10"/>
      <c r="AY771" s="10"/>
      <c r="AZ771" s="10"/>
      <c r="BA771" s="10"/>
      <c r="BB771" s="10"/>
      <c r="BC771" s="10"/>
      <c r="BD771" s="10"/>
      <c r="BE771" s="10"/>
      <c r="BF771" s="10"/>
      <c r="BG771" s="10"/>
      <c r="BH771" s="10"/>
      <c r="BI771" s="10"/>
      <c r="BJ771" s="10"/>
      <c r="BK771" s="10"/>
      <c r="BL771" s="10"/>
      <c r="BM771" s="10"/>
      <c r="BN771" s="10"/>
      <c r="BO771" s="10"/>
      <c r="BP771" s="10"/>
      <c r="BQ771" s="10"/>
      <c r="BR771" s="10"/>
      <c r="BS771" s="10"/>
    </row>
    <row r="772" spans="1:71" x14ac:dyDescent="0.25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10"/>
      <c r="V772" s="10"/>
      <c r="W772" s="10"/>
      <c r="X772" s="10"/>
      <c r="Y772" s="10"/>
      <c r="Z772" s="10"/>
      <c r="AA772" s="10"/>
      <c r="AB772" s="10"/>
      <c r="AC772" s="10"/>
      <c r="AD772" s="10"/>
      <c r="AE772" s="10"/>
      <c r="AF772" s="10"/>
      <c r="AG772" s="10"/>
      <c r="AH772" s="10"/>
      <c r="AI772" s="10"/>
      <c r="AJ772" s="10"/>
      <c r="AK772" s="10"/>
      <c r="AL772" s="10"/>
      <c r="AM772" s="10"/>
      <c r="AN772" s="10"/>
      <c r="AO772" s="10"/>
      <c r="AP772" s="10"/>
      <c r="AQ772" s="10"/>
      <c r="AR772" s="10"/>
      <c r="AS772" s="10"/>
      <c r="AT772" s="10"/>
      <c r="AU772" s="10"/>
      <c r="AV772" s="10"/>
      <c r="AW772" s="10"/>
      <c r="AX772" s="10"/>
      <c r="AY772" s="10"/>
      <c r="AZ772" s="10"/>
      <c r="BA772" s="10"/>
      <c r="BB772" s="10"/>
      <c r="BC772" s="10"/>
      <c r="BD772" s="10"/>
      <c r="BE772" s="10"/>
      <c r="BF772" s="10"/>
      <c r="BG772" s="10"/>
      <c r="BH772" s="10"/>
      <c r="BI772" s="10"/>
      <c r="BJ772" s="10"/>
      <c r="BK772" s="10"/>
      <c r="BL772" s="10"/>
      <c r="BM772" s="10"/>
      <c r="BN772" s="10"/>
      <c r="BO772" s="10"/>
      <c r="BP772" s="10"/>
      <c r="BQ772" s="10"/>
      <c r="BR772" s="10"/>
      <c r="BS772" s="10"/>
    </row>
    <row r="773" spans="1:71" x14ac:dyDescent="0.25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10"/>
      <c r="V773" s="10"/>
      <c r="W773" s="10"/>
      <c r="X773" s="10"/>
      <c r="Y773" s="10"/>
      <c r="Z773" s="10"/>
      <c r="AA773" s="10"/>
      <c r="AB773" s="10"/>
      <c r="AC773" s="10"/>
      <c r="AD773" s="10"/>
      <c r="AE773" s="10"/>
      <c r="AF773" s="10"/>
      <c r="AG773" s="10"/>
      <c r="AH773" s="10"/>
      <c r="AI773" s="10"/>
      <c r="AJ773" s="10"/>
      <c r="AK773" s="10"/>
      <c r="AL773" s="10"/>
      <c r="AM773" s="10"/>
      <c r="AN773" s="10"/>
      <c r="AO773" s="10"/>
      <c r="AP773" s="10"/>
      <c r="AQ773" s="10"/>
      <c r="AR773" s="10"/>
      <c r="AS773" s="10"/>
      <c r="AT773" s="10"/>
      <c r="AU773" s="10"/>
      <c r="AV773" s="10"/>
      <c r="AW773" s="10"/>
      <c r="AX773" s="10"/>
      <c r="AY773" s="10"/>
      <c r="AZ773" s="10"/>
      <c r="BA773" s="10"/>
      <c r="BB773" s="10"/>
      <c r="BC773" s="10"/>
      <c r="BD773" s="10"/>
      <c r="BE773" s="10"/>
      <c r="BF773" s="10"/>
      <c r="BG773" s="10"/>
      <c r="BH773" s="10"/>
      <c r="BI773" s="10"/>
      <c r="BJ773" s="10"/>
      <c r="BK773" s="10"/>
      <c r="BL773" s="10"/>
      <c r="BM773" s="10"/>
      <c r="BN773" s="10"/>
      <c r="BO773" s="10"/>
      <c r="BP773" s="10"/>
      <c r="BQ773" s="10"/>
      <c r="BR773" s="10"/>
      <c r="BS773" s="10"/>
    </row>
    <row r="774" spans="1:71" x14ac:dyDescent="0.25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10"/>
      <c r="V774" s="10"/>
      <c r="W774" s="10"/>
      <c r="X774" s="10"/>
      <c r="Y774" s="10"/>
      <c r="Z774" s="10"/>
      <c r="AA774" s="10"/>
      <c r="AB774" s="10"/>
      <c r="AC774" s="10"/>
      <c r="AD774" s="10"/>
      <c r="AE774" s="10"/>
      <c r="AF774" s="10"/>
      <c r="AG774" s="10"/>
      <c r="AH774" s="10"/>
      <c r="AI774" s="10"/>
      <c r="AJ774" s="10"/>
      <c r="AK774" s="10"/>
      <c r="AL774" s="10"/>
      <c r="AM774" s="10"/>
      <c r="AN774" s="10"/>
      <c r="AO774" s="10"/>
      <c r="AP774" s="10"/>
      <c r="AQ774" s="10"/>
      <c r="AR774" s="10"/>
      <c r="AS774" s="10"/>
      <c r="AT774" s="10"/>
      <c r="AU774" s="10"/>
      <c r="AV774" s="10"/>
      <c r="AW774" s="10"/>
      <c r="AX774" s="10"/>
      <c r="AY774" s="10"/>
      <c r="AZ774" s="10"/>
      <c r="BA774" s="10"/>
      <c r="BB774" s="10"/>
      <c r="BC774" s="10"/>
      <c r="BD774" s="10"/>
      <c r="BE774" s="10"/>
      <c r="BF774" s="10"/>
      <c r="BG774" s="10"/>
      <c r="BH774" s="10"/>
      <c r="BI774" s="10"/>
      <c r="BJ774" s="10"/>
      <c r="BK774" s="10"/>
      <c r="BL774" s="10"/>
      <c r="BM774" s="10"/>
      <c r="BN774" s="10"/>
      <c r="BO774" s="10"/>
      <c r="BP774" s="10"/>
      <c r="BQ774" s="10"/>
      <c r="BR774" s="10"/>
      <c r="BS774" s="10"/>
    </row>
    <row r="775" spans="1:71" x14ac:dyDescent="0.25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10"/>
      <c r="V775" s="10"/>
      <c r="W775" s="10"/>
      <c r="X775" s="10"/>
      <c r="Y775" s="10"/>
      <c r="Z775" s="10"/>
      <c r="AA775" s="10"/>
      <c r="AB775" s="10"/>
      <c r="AC775" s="10"/>
      <c r="AD775" s="10"/>
      <c r="AE775" s="10"/>
      <c r="AF775" s="10"/>
      <c r="AG775" s="10"/>
      <c r="AH775" s="10"/>
      <c r="AI775" s="10"/>
      <c r="AJ775" s="10"/>
      <c r="AK775" s="10"/>
      <c r="AL775" s="10"/>
      <c r="AM775" s="10"/>
      <c r="AN775" s="10"/>
      <c r="AO775" s="10"/>
      <c r="AP775" s="10"/>
      <c r="AQ775" s="10"/>
      <c r="AR775" s="10"/>
      <c r="AS775" s="10"/>
      <c r="AT775" s="10"/>
      <c r="AU775" s="10"/>
      <c r="AV775" s="10"/>
      <c r="AW775" s="10"/>
      <c r="AX775" s="10"/>
      <c r="AY775" s="10"/>
      <c r="AZ775" s="10"/>
      <c r="BA775" s="10"/>
      <c r="BB775" s="10"/>
      <c r="BC775" s="10"/>
      <c r="BD775" s="10"/>
      <c r="BE775" s="10"/>
      <c r="BF775" s="10"/>
      <c r="BG775" s="10"/>
      <c r="BH775" s="10"/>
      <c r="BI775" s="10"/>
      <c r="BJ775" s="10"/>
      <c r="BK775" s="10"/>
      <c r="BL775" s="10"/>
      <c r="BM775" s="10"/>
      <c r="BN775" s="10"/>
      <c r="BO775" s="10"/>
      <c r="BP775" s="10"/>
      <c r="BQ775" s="10"/>
      <c r="BR775" s="10"/>
      <c r="BS775" s="10"/>
    </row>
    <row r="776" spans="1:71" x14ac:dyDescent="0.25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10"/>
      <c r="V776" s="10"/>
      <c r="W776" s="10"/>
      <c r="X776" s="10"/>
      <c r="Y776" s="10"/>
      <c r="Z776" s="10"/>
      <c r="AA776" s="10"/>
      <c r="AB776" s="10"/>
      <c r="AC776" s="10"/>
      <c r="AD776" s="10"/>
      <c r="AE776" s="10"/>
      <c r="AF776" s="10"/>
      <c r="AG776" s="10"/>
      <c r="AH776" s="10"/>
      <c r="AI776" s="10"/>
      <c r="AJ776" s="10"/>
      <c r="AK776" s="10"/>
      <c r="AL776" s="10"/>
      <c r="AM776" s="10"/>
      <c r="AN776" s="10"/>
      <c r="AO776" s="10"/>
      <c r="AP776" s="10"/>
      <c r="AQ776" s="10"/>
      <c r="AR776" s="10"/>
      <c r="AS776" s="10"/>
      <c r="AT776" s="10"/>
      <c r="AU776" s="10"/>
      <c r="AV776" s="10"/>
      <c r="AW776" s="10"/>
      <c r="AX776" s="10"/>
      <c r="AY776" s="10"/>
      <c r="AZ776" s="10"/>
      <c r="BA776" s="10"/>
      <c r="BB776" s="10"/>
      <c r="BC776" s="10"/>
      <c r="BD776" s="10"/>
      <c r="BE776" s="10"/>
      <c r="BF776" s="10"/>
      <c r="BG776" s="10"/>
      <c r="BH776" s="10"/>
      <c r="BI776" s="10"/>
      <c r="BJ776" s="10"/>
      <c r="BK776" s="10"/>
      <c r="BL776" s="10"/>
      <c r="BM776" s="10"/>
      <c r="BN776" s="10"/>
      <c r="BO776" s="10"/>
      <c r="BP776" s="10"/>
      <c r="BQ776" s="10"/>
      <c r="BR776" s="10"/>
      <c r="BS776" s="10"/>
    </row>
    <row r="777" spans="1:71" x14ac:dyDescent="0.25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10"/>
      <c r="V777" s="10"/>
      <c r="W777" s="10"/>
      <c r="X777" s="10"/>
      <c r="Y777" s="10"/>
      <c r="Z777" s="10"/>
      <c r="AA777" s="10"/>
      <c r="AB777" s="10"/>
      <c r="AC777" s="10"/>
      <c r="AD777" s="10"/>
      <c r="AE777" s="10"/>
      <c r="AF777" s="10"/>
      <c r="AG777" s="10"/>
      <c r="AH777" s="10"/>
      <c r="AI777" s="10"/>
      <c r="AJ777" s="10"/>
      <c r="AK777" s="10"/>
      <c r="AL777" s="10"/>
      <c r="AM777" s="10"/>
      <c r="AN777" s="10"/>
      <c r="AO777" s="10"/>
      <c r="AP777" s="10"/>
      <c r="AQ777" s="10"/>
      <c r="AR777" s="10"/>
      <c r="AS777" s="10"/>
      <c r="AT777" s="10"/>
      <c r="AU777" s="10"/>
      <c r="AV777" s="10"/>
      <c r="AW777" s="10"/>
      <c r="AX777" s="10"/>
      <c r="AY777" s="10"/>
      <c r="AZ777" s="10"/>
      <c r="BA777" s="10"/>
      <c r="BB777" s="10"/>
      <c r="BC777" s="10"/>
      <c r="BD777" s="10"/>
      <c r="BE777" s="10"/>
      <c r="BF777" s="10"/>
      <c r="BG777" s="10"/>
      <c r="BH777" s="10"/>
      <c r="BI777" s="10"/>
      <c r="BJ777" s="10"/>
      <c r="BK777" s="10"/>
      <c r="BL777" s="10"/>
      <c r="BM777" s="10"/>
      <c r="BN777" s="10"/>
      <c r="BO777" s="10"/>
      <c r="BP777" s="10"/>
      <c r="BQ777" s="10"/>
      <c r="BR777" s="10"/>
      <c r="BS777" s="10"/>
    </row>
    <row r="778" spans="1:71" x14ac:dyDescent="0.25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10"/>
      <c r="V778" s="10"/>
      <c r="W778" s="10"/>
      <c r="X778" s="10"/>
      <c r="Y778" s="10"/>
      <c r="Z778" s="10"/>
      <c r="AA778" s="10"/>
      <c r="AB778" s="10"/>
      <c r="AC778" s="10"/>
      <c r="AD778" s="10"/>
      <c r="AE778" s="10"/>
      <c r="AF778" s="10"/>
      <c r="AG778" s="10"/>
      <c r="AH778" s="10"/>
      <c r="AI778" s="10"/>
      <c r="AJ778" s="10"/>
      <c r="AK778" s="10"/>
      <c r="AL778" s="10"/>
      <c r="AM778" s="10"/>
      <c r="AN778" s="10"/>
      <c r="AO778" s="10"/>
      <c r="AP778" s="10"/>
      <c r="AQ778" s="10"/>
      <c r="AR778" s="10"/>
      <c r="AS778" s="10"/>
      <c r="AT778" s="10"/>
      <c r="AU778" s="10"/>
      <c r="AV778" s="10"/>
      <c r="AW778" s="10"/>
      <c r="AX778" s="10"/>
      <c r="AY778" s="10"/>
      <c r="AZ778" s="10"/>
      <c r="BA778" s="10"/>
      <c r="BB778" s="10"/>
      <c r="BC778" s="10"/>
      <c r="BD778" s="10"/>
      <c r="BE778" s="10"/>
      <c r="BF778" s="10"/>
      <c r="BG778" s="10"/>
      <c r="BH778" s="10"/>
      <c r="BI778" s="10"/>
      <c r="BJ778" s="10"/>
      <c r="BK778" s="10"/>
      <c r="BL778" s="10"/>
      <c r="BM778" s="10"/>
      <c r="BN778" s="10"/>
      <c r="BO778" s="10"/>
      <c r="BP778" s="10"/>
      <c r="BQ778" s="10"/>
      <c r="BR778" s="10"/>
      <c r="BS778" s="10"/>
    </row>
    <row r="779" spans="1:71" x14ac:dyDescent="0.25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10"/>
      <c r="V779" s="10"/>
      <c r="W779" s="10"/>
      <c r="X779" s="10"/>
      <c r="Y779" s="10"/>
      <c r="Z779" s="10"/>
      <c r="AA779" s="10"/>
      <c r="AB779" s="10"/>
      <c r="AC779" s="10"/>
      <c r="AD779" s="10"/>
      <c r="AE779" s="10"/>
      <c r="AF779" s="10"/>
      <c r="AG779" s="10"/>
      <c r="AH779" s="10"/>
      <c r="AI779" s="10"/>
      <c r="AJ779" s="10"/>
      <c r="AK779" s="10"/>
      <c r="AL779" s="10"/>
      <c r="AM779" s="10"/>
      <c r="AN779" s="10"/>
      <c r="AO779" s="10"/>
      <c r="AP779" s="10"/>
      <c r="AQ779" s="10"/>
      <c r="AR779" s="10"/>
      <c r="AS779" s="10"/>
      <c r="AT779" s="10"/>
      <c r="AU779" s="10"/>
      <c r="AV779" s="10"/>
      <c r="AW779" s="10"/>
      <c r="AX779" s="10"/>
      <c r="AY779" s="10"/>
      <c r="AZ779" s="10"/>
      <c r="BA779" s="10"/>
      <c r="BB779" s="10"/>
      <c r="BC779" s="10"/>
      <c r="BD779" s="10"/>
      <c r="BE779" s="10"/>
      <c r="BF779" s="10"/>
      <c r="BG779" s="10"/>
      <c r="BH779" s="10"/>
      <c r="BI779" s="10"/>
      <c r="BJ779" s="10"/>
      <c r="BK779" s="10"/>
      <c r="BL779" s="10"/>
      <c r="BM779" s="10"/>
      <c r="BN779" s="10"/>
      <c r="BO779" s="10"/>
      <c r="BP779" s="10"/>
      <c r="BQ779" s="10"/>
      <c r="BR779" s="10"/>
      <c r="BS779" s="10"/>
    </row>
    <row r="780" spans="1:71" x14ac:dyDescent="0.25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10"/>
      <c r="V780" s="10"/>
      <c r="W780" s="10"/>
      <c r="X780" s="10"/>
      <c r="Y780" s="10"/>
      <c r="Z780" s="10"/>
      <c r="AA780" s="10"/>
      <c r="AB780" s="10"/>
      <c r="AC780" s="10"/>
      <c r="AD780" s="10"/>
      <c r="AE780" s="10"/>
      <c r="AF780" s="10"/>
      <c r="AG780" s="10"/>
      <c r="AH780" s="10"/>
      <c r="AI780" s="10"/>
      <c r="AJ780" s="10"/>
      <c r="AK780" s="10"/>
      <c r="AL780" s="10"/>
      <c r="AM780" s="10"/>
      <c r="AN780" s="10"/>
      <c r="AO780" s="10"/>
      <c r="AP780" s="10"/>
      <c r="AQ780" s="10"/>
      <c r="AR780" s="10"/>
      <c r="AS780" s="10"/>
      <c r="AT780" s="10"/>
      <c r="AU780" s="10"/>
      <c r="AV780" s="10"/>
      <c r="AW780" s="10"/>
      <c r="AX780" s="10"/>
      <c r="AY780" s="10"/>
      <c r="AZ780" s="10"/>
      <c r="BA780" s="10"/>
      <c r="BB780" s="10"/>
      <c r="BC780" s="10"/>
      <c r="BD780" s="10"/>
      <c r="BE780" s="10"/>
      <c r="BF780" s="10"/>
      <c r="BG780" s="10"/>
      <c r="BH780" s="10"/>
      <c r="BI780" s="10"/>
      <c r="BJ780" s="10"/>
      <c r="BK780" s="10"/>
      <c r="BL780" s="10"/>
      <c r="BM780" s="10"/>
      <c r="BN780" s="10"/>
      <c r="BO780" s="10"/>
      <c r="BP780" s="10"/>
      <c r="BQ780" s="10"/>
      <c r="BR780" s="10"/>
      <c r="BS780" s="10"/>
    </row>
    <row r="781" spans="1:71" x14ac:dyDescent="0.25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10"/>
      <c r="V781" s="10"/>
      <c r="W781" s="10"/>
      <c r="X781" s="10"/>
      <c r="Y781" s="10"/>
      <c r="Z781" s="10"/>
      <c r="AA781" s="10"/>
      <c r="AB781" s="10"/>
      <c r="AC781" s="10"/>
      <c r="AD781" s="10"/>
      <c r="AE781" s="10"/>
      <c r="AF781" s="10"/>
      <c r="AG781" s="10"/>
      <c r="AH781" s="10"/>
      <c r="AI781" s="10"/>
      <c r="AJ781" s="10"/>
      <c r="AK781" s="10"/>
      <c r="AL781" s="10"/>
      <c r="AM781" s="10"/>
      <c r="AN781" s="10"/>
      <c r="AO781" s="10"/>
      <c r="AP781" s="10"/>
      <c r="AQ781" s="10"/>
      <c r="AR781" s="10"/>
      <c r="AS781" s="10"/>
      <c r="AT781" s="10"/>
      <c r="AU781" s="10"/>
      <c r="AV781" s="10"/>
      <c r="AW781" s="10"/>
      <c r="AX781" s="10"/>
      <c r="AY781" s="10"/>
      <c r="AZ781" s="10"/>
      <c r="BA781" s="10"/>
      <c r="BB781" s="10"/>
      <c r="BC781" s="10"/>
      <c r="BD781" s="10"/>
      <c r="BE781" s="10"/>
      <c r="BF781" s="10"/>
      <c r="BG781" s="10"/>
      <c r="BH781" s="10"/>
      <c r="BI781" s="10"/>
      <c r="BJ781" s="10"/>
      <c r="BK781" s="10"/>
      <c r="BL781" s="10"/>
      <c r="BM781" s="10"/>
      <c r="BN781" s="10"/>
      <c r="BO781" s="10"/>
      <c r="BP781" s="10"/>
      <c r="BQ781" s="10"/>
      <c r="BR781" s="10"/>
      <c r="BS781" s="10"/>
    </row>
    <row r="782" spans="1:71" x14ac:dyDescent="0.25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10"/>
      <c r="V782" s="10"/>
      <c r="W782" s="10"/>
      <c r="X782" s="10"/>
      <c r="Y782" s="10"/>
      <c r="Z782" s="10"/>
      <c r="AA782" s="10"/>
      <c r="AB782" s="10"/>
      <c r="AC782" s="10"/>
      <c r="AD782" s="10"/>
      <c r="AE782" s="10"/>
      <c r="AF782" s="10"/>
      <c r="AG782" s="10"/>
      <c r="AH782" s="10"/>
      <c r="AI782" s="10"/>
      <c r="AJ782" s="10"/>
      <c r="AK782" s="10"/>
      <c r="AL782" s="10"/>
      <c r="AM782" s="10"/>
      <c r="AN782" s="10"/>
      <c r="AO782" s="10"/>
      <c r="AP782" s="10"/>
      <c r="AQ782" s="10"/>
      <c r="AR782" s="10"/>
      <c r="AS782" s="10"/>
      <c r="AT782" s="10"/>
      <c r="AU782" s="10"/>
      <c r="AV782" s="10"/>
      <c r="AW782" s="10"/>
      <c r="AX782" s="10"/>
      <c r="AY782" s="10"/>
      <c r="AZ782" s="10"/>
      <c r="BA782" s="10"/>
      <c r="BB782" s="10"/>
      <c r="BC782" s="10"/>
      <c r="BD782" s="10"/>
      <c r="BE782" s="10"/>
      <c r="BF782" s="10"/>
      <c r="BG782" s="10"/>
      <c r="BH782" s="10"/>
      <c r="BI782" s="10"/>
      <c r="BJ782" s="10"/>
      <c r="BK782" s="10"/>
      <c r="BL782" s="10"/>
      <c r="BM782" s="10"/>
      <c r="BN782" s="10"/>
      <c r="BO782" s="10"/>
      <c r="BP782" s="10"/>
      <c r="BQ782" s="10"/>
      <c r="BR782" s="10"/>
      <c r="BS782" s="10"/>
    </row>
    <row r="783" spans="1:71" x14ac:dyDescent="0.25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10"/>
      <c r="V783" s="10"/>
      <c r="W783" s="10"/>
      <c r="X783" s="10"/>
      <c r="Y783" s="10"/>
      <c r="Z783" s="10"/>
      <c r="AA783" s="10"/>
      <c r="AB783" s="10"/>
      <c r="AC783" s="10"/>
      <c r="AD783" s="10"/>
      <c r="AE783" s="10"/>
      <c r="AF783" s="10"/>
      <c r="AG783" s="10"/>
      <c r="AH783" s="10"/>
      <c r="AI783" s="10"/>
      <c r="AJ783" s="10"/>
      <c r="AK783" s="10"/>
      <c r="AL783" s="10"/>
      <c r="AM783" s="10"/>
      <c r="AN783" s="10"/>
      <c r="AO783" s="10"/>
      <c r="AP783" s="10"/>
      <c r="AQ783" s="10"/>
      <c r="AR783" s="10"/>
      <c r="AS783" s="10"/>
      <c r="AT783" s="10"/>
      <c r="AU783" s="10"/>
      <c r="AV783" s="10"/>
      <c r="AW783" s="10"/>
      <c r="AX783" s="10"/>
      <c r="AY783" s="10"/>
      <c r="AZ783" s="10"/>
      <c r="BA783" s="10"/>
      <c r="BB783" s="10"/>
      <c r="BC783" s="10"/>
      <c r="BD783" s="10"/>
      <c r="BE783" s="10"/>
      <c r="BF783" s="10"/>
      <c r="BG783" s="10"/>
      <c r="BH783" s="10"/>
      <c r="BI783" s="10"/>
      <c r="BJ783" s="10"/>
      <c r="BK783" s="10"/>
      <c r="BL783" s="10"/>
      <c r="BM783" s="10"/>
      <c r="BN783" s="10"/>
      <c r="BO783" s="10"/>
      <c r="BP783" s="10"/>
      <c r="BQ783" s="10"/>
      <c r="BR783" s="10"/>
      <c r="BS783" s="10"/>
    </row>
    <row r="784" spans="1:71" x14ac:dyDescent="0.25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10"/>
      <c r="BD784" s="10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</row>
    <row r="785" spans="1:71" x14ac:dyDescent="0.25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10"/>
      <c r="BD785" s="10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</row>
    <row r="786" spans="1:71" x14ac:dyDescent="0.25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10"/>
      <c r="V786" s="10"/>
      <c r="W786" s="10"/>
      <c r="X786" s="10"/>
      <c r="Y786" s="10"/>
      <c r="Z786" s="10"/>
      <c r="AA786" s="10"/>
      <c r="AB786" s="10"/>
      <c r="AC786" s="10"/>
      <c r="AD786" s="10"/>
      <c r="AE786" s="10"/>
      <c r="AF786" s="10"/>
      <c r="AG786" s="10"/>
      <c r="AH786" s="10"/>
      <c r="AI786" s="10"/>
      <c r="AJ786" s="10"/>
      <c r="AK786" s="10"/>
      <c r="AL786" s="10"/>
      <c r="AM786" s="10"/>
      <c r="AN786" s="10"/>
      <c r="AO786" s="10"/>
      <c r="AP786" s="10"/>
      <c r="AQ786" s="10"/>
      <c r="AR786" s="10"/>
      <c r="AS786" s="10"/>
      <c r="AT786" s="10"/>
      <c r="AU786" s="10"/>
      <c r="AV786" s="10"/>
      <c r="AW786" s="10"/>
      <c r="AX786" s="10"/>
      <c r="AY786" s="10"/>
      <c r="AZ786" s="10"/>
      <c r="BA786" s="10"/>
      <c r="BB786" s="10"/>
      <c r="BC786" s="10"/>
      <c r="BD786" s="10"/>
      <c r="BE786" s="10"/>
      <c r="BF786" s="10"/>
      <c r="BG786" s="10"/>
      <c r="BH786" s="10"/>
      <c r="BI786" s="10"/>
      <c r="BJ786" s="10"/>
      <c r="BK786" s="10"/>
      <c r="BL786" s="10"/>
      <c r="BM786" s="10"/>
      <c r="BN786" s="10"/>
      <c r="BO786" s="10"/>
      <c r="BP786" s="10"/>
      <c r="BQ786" s="10"/>
      <c r="BR786" s="10"/>
      <c r="BS786" s="10"/>
    </row>
    <row r="787" spans="1:71" x14ac:dyDescent="0.25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10"/>
      <c r="V787" s="10"/>
      <c r="W787" s="10"/>
      <c r="X787" s="10"/>
      <c r="Y787" s="10"/>
      <c r="Z787" s="10"/>
      <c r="AA787" s="10"/>
      <c r="AB787" s="10"/>
      <c r="AC787" s="10"/>
      <c r="AD787" s="10"/>
      <c r="AE787" s="10"/>
      <c r="AF787" s="10"/>
      <c r="AG787" s="10"/>
      <c r="AH787" s="10"/>
      <c r="AI787" s="10"/>
      <c r="AJ787" s="10"/>
      <c r="AK787" s="10"/>
      <c r="AL787" s="10"/>
      <c r="AM787" s="10"/>
      <c r="AN787" s="10"/>
      <c r="AO787" s="10"/>
      <c r="AP787" s="10"/>
      <c r="AQ787" s="10"/>
      <c r="AR787" s="10"/>
      <c r="AS787" s="10"/>
      <c r="AT787" s="10"/>
      <c r="AU787" s="10"/>
      <c r="AV787" s="10"/>
      <c r="AW787" s="10"/>
      <c r="AX787" s="10"/>
      <c r="AY787" s="10"/>
      <c r="AZ787" s="10"/>
      <c r="BA787" s="10"/>
      <c r="BB787" s="10"/>
      <c r="BC787" s="10"/>
      <c r="BD787" s="10"/>
      <c r="BE787" s="10"/>
      <c r="BF787" s="10"/>
      <c r="BG787" s="10"/>
      <c r="BH787" s="10"/>
      <c r="BI787" s="10"/>
      <c r="BJ787" s="10"/>
      <c r="BK787" s="10"/>
      <c r="BL787" s="10"/>
      <c r="BM787" s="10"/>
      <c r="BN787" s="10"/>
      <c r="BO787" s="10"/>
      <c r="BP787" s="10"/>
      <c r="BQ787" s="10"/>
      <c r="BR787" s="10"/>
      <c r="BS787" s="10"/>
    </row>
    <row r="788" spans="1:71" x14ac:dyDescent="0.25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10"/>
      <c r="V788" s="10"/>
      <c r="W788" s="10"/>
      <c r="X788" s="10"/>
      <c r="Y788" s="10"/>
      <c r="Z788" s="10"/>
      <c r="AA788" s="10"/>
      <c r="AB788" s="10"/>
      <c r="AC788" s="10"/>
      <c r="AD788" s="10"/>
      <c r="AE788" s="10"/>
      <c r="AF788" s="10"/>
      <c r="AG788" s="10"/>
      <c r="AH788" s="10"/>
      <c r="AI788" s="10"/>
      <c r="AJ788" s="10"/>
      <c r="AK788" s="10"/>
      <c r="AL788" s="10"/>
      <c r="AM788" s="10"/>
      <c r="AN788" s="10"/>
      <c r="AO788" s="10"/>
      <c r="AP788" s="10"/>
      <c r="AQ788" s="10"/>
      <c r="AR788" s="10"/>
      <c r="AS788" s="10"/>
      <c r="AT788" s="10"/>
      <c r="AU788" s="10"/>
      <c r="AV788" s="10"/>
      <c r="AW788" s="10"/>
      <c r="AX788" s="10"/>
      <c r="AY788" s="10"/>
      <c r="AZ788" s="10"/>
      <c r="BA788" s="10"/>
      <c r="BB788" s="10"/>
      <c r="BC788" s="10"/>
      <c r="BD788" s="10"/>
      <c r="BE788" s="10"/>
      <c r="BF788" s="10"/>
      <c r="BG788" s="10"/>
      <c r="BH788" s="10"/>
      <c r="BI788" s="10"/>
      <c r="BJ788" s="10"/>
      <c r="BK788" s="10"/>
      <c r="BL788" s="10"/>
      <c r="BM788" s="10"/>
      <c r="BN788" s="10"/>
      <c r="BO788" s="10"/>
      <c r="BP788" s="10"/>
      <c r="BQ788" s="10"/>
      <c r="BR788" s="10"/>
      <c r="BS788" s="10"/>
    </row>
    <row r="789" spans="1:71" x14ac:dyDescent="0.25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10"/>
      <c r="V789" s="10"/>
      <c r="W789" s="10"/>
      <c r="X789" s="10"/>
      <c r="Y789" s="10"/>
      <c r="Z789" s="10"/>
      <c r="AA789" s="10"/>
      <c r="AB789" s="10"/>
      <c r="AC789" s="10"/>
      <c r="AD789" s="10"/>
      <c r="AE789" s="10"/>
      <c r="AF789" s="10"/>
      <c r="AG789" s="10"/>
      <c r="AH789" s="10"/>
      <c r="AI789" s="10"/>
      <c r="AJ789" s="10"/>
      <c r="AK789" s="10"/>
      <c r="AL789" s="10"/>
      <c r="AM789" s="10"/>
      <c r="AN789" s="10"/>
      <c r="AO789" s="10"/>
      <c r="AP789" s="10"/>
      <c r="AQ789" s="10"/>
      <c r="AR789" s="10"/>
      <c r="AS789" s="10"/>
      <c r="AT789" s="10"/>
      <c r="AU789" s="10"/>
      <c r="AV789" s="10"/>
      <c r="AW789" s="10"/>
      <c r="AX789" s="10"/>
      <c r="AY789" s="10"/>
      <c r="AZ789" s="10"/>
      <c r="BA789" s="10"/>
      <c r="BB789" s="10"/>
      <c r="BC789" s="10"/>
      <c r="BD789" s="10"/>
      <c r="BE789" s="10"/>
      <c r="BF789" s="10"/>
      <c r="BG789" s="10"/>
      <c r="BH789" s="10"/>
      <c r="BI789" s="10"/>
      <c r="BJ789" s="10"/>
      <c r="BK789" s="10"/>
      <c r="BL789" s="10"/>
      <c r="BM789" s="10"/>
      <c r="BN789" s="10"/>
      <c r="BO789" s="10"/>
      <c r="BP789" s="10"/>
      <c r="BQ789" s="10"/>
      <c r="BR789" s="10"/>
      <c r="BS789" s="10"/>
    </row>
    <row r="790" spans="1:71" x14ac:dyDescent="0.25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10"/>
      <c r="V790" s="10"/>
      <c r="W790" s="10"/>
      <c r="X790" s="10"/>
      <c r="Y790" s="10"/>
      <c r="Z790" s="10"/>
      <c r="AA790" s="10"/>
      <c r="AB790" s="10"/>
      <c r="AC790" s="10"/>
      <c r="AD790" s="10"/>
      <c r="AE790" s="10"/>
      <c r="AF790" s="10"/>
      <c r="AG790" s="10"/>
      <c r="AH790" s="10"/>
      <c r="AI790" s="10"/>
      <c r="AJ790" s="10"/>
      <c r="AK790" s="10"/>
      <c r="AL790" s="10"/>
      <c r="AM790" s="10"/>
      <c r="AN790" s="10"/>
      <c r="AO790" s="10"/>
      <c r="AP790" s="10"/>
      <c r="AQ790" s="10"/>
      <c r="AR790" s="10"/>
      <c r="AS790" s="10"/>
      <c r="AT790" s="10"/>
      <c r="AU790" s="10"/>
      <c r="AV790" s="10"/>
      <c r="AW790" s="10"/>
      <c r="AX790" s="10"/>
      <c r="AY790" s="10"/>
      <c r="AZ790" s="10"/>
      <c r="BA790" s="10"/>
      <c r="BB790" s="10"/>
      <c r="BC790" s="10"/>
      <c r="BD790" s="10"/>
      <c r="BE790" s="10"/>
      <c r="BF790" s="10"/>
      <c r="BG790" s="10"/>
      <c r="BH790" s="10"/>
      <c r="BI790" s="10"/>
      <c r="BJ790" s="10"/>
      <c r="BK790" s="10"/>
      <c r="BL790" s="10"/>
      <c r="BM790" s="10"/>
      <c r="BN790" s="10"/>
      <c r="BO790" s="10"/>
      <c r="BP790" s="10"/>
      <c r="BQ790" s="10"/>
      <c r="BR790" s="10"/>
      <c r="BS790" s="10"/>
    </row>
    <row r="791" spans="1:71" x14ac:dyDescent="0.25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10"/>
      <c r="V791" s="10"/>
      <c r="W791" s="10"/>
      <c r="X791" s="10"/>
      <c r="Y791" s="10"/>
      <c r="Z791" s="10"/>
      <c r="AA791" s="10"/>
      <c r="AB791" s="10"/>
      <c r="AC791" s="10"/>
      <c r="AD791" s="10"/>
      <c r="AE791" s="10"/>
      <c r="AF791" s="10"/>
      <c r="AG791" s="10"/>
      <c r="AH791" s="10"/>
      <c r="AI791" s="10"/>
      <c r="AJ791" s="10"/>
      <c r="AK791" s="10"/>
      <c r="AL791" s="10"/>
      <c r="AM791" s="10"/>
      <c r="AN791" s="10"/>
      <c r="AO791" s="10"/>
      <c r="AP791" s="10"/>
      <c r="AQ791" s="10"/>
      <c r="AR791" s="10"/>
      <c r="AS791" s="10"/>
      <c r="AT791" s="10"/>
      <c r="AU791" s="10"/>
      <c r="AV791" s="10"/>
      <c r="AW791" s="10"/>
      <c r="AX791" s="10"/>
      <c r="AY791" s="10"/>
      <c r="AZ791" s="10"/>
      <c r="BA791" s="10"/>
      <c r="BB791" s="10"/>
      <c r="BC791" s="10"/>
      <c r="BD791" s="10"/>
      <c r="BE791" s="10"/>
      <c r="BF791" s="10"/>
      <c r="BG791" s="10"/>
      <c r="BH791" s="10"/>
      <c r="BI791" s="10"/>
      <c r="BJ791" s="10"/>
      <c r="BK791" s="10"/>
      <c r="BL791" s="10"/>
      <c r="BM791" s="10"/>
      <c r="BN791" s="10"/>
      <c r="BO791" s="10"/>
      <c r="BP791" s="10"/>
      <c r="BQ791" s="10"/>
      <c r="BR791" s="10"/>
      <c r="BS791" s="10"/>
    </row>
    <row r="792" spans="1:71" x14ac:dyDescent="0.25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10"/>
      <c r="V792" s="10"/>
      <c r="W792" s="10"/>
      <c r="X792" s="10"/>
      <c r="Y792" s="10"/>
      <c r="Z792" s="10"/>
      <c r="AA792" s="10"/>
      <c r="AB792" s="10"/>
      <c r="AC792" s="10"/>
      <c r="AD792" s="10"/>
      <c r="AE792" s="10"/>
      <c r="AF792" s="10"/>
      <c r="AG792" s="10"/>
      <c r="AH792" s="10"/>
      <c r="AI792" s="10"/>
      <c r="AJ792" s="10"/>
      <c r="AK792" s="10"/>
      <c r="AL792" s="10"/>
      <c r="AM792" s="10"/>
      <c r="AN792" s="10"/>
      <c r="AO792" s="10"/>
      <c r="AP792" s="10"/>
      <c r="AQ792" s="10"/>
      <c r="AR792" s="10"/>
      <c r="AS792" s="10"/>
      <c r="AT792" s="10"/>
      <c r="AU792" s="10"/>
      <c r="AV792" s="10"/>
      <c r="AW792" s="10"/>
      <c r="AX792" s="10"/>
      <c r="AY792" s="10"/>
      <c r="AZ792" s="10"/>
      <c r="BA792" s="10"/>
      <c r="BB792" s="10"/>
      <c r="BC792" s="10"/>
      <c r="BD792" s="10"/>
      <c r="BE792" s="10"/>
      <c r="BF792" s="10"/>
      <c r="BG792" s="10"/>
      <c r="BH792" s="10"/>
      <c r="BI792" s="10"/>
      <c r="BJ792" s="10"/>
      <c r="BK792" s="10"/>
      <c r="BL792" s="10"/>
      <c r="BM792" s="10"/>
      <c r="BN792" s="10"/>
      <c r="BO792" s="10"/>
      <c r="BP792" s="10"/>
      <c r="BQ792" s="10"/>
      <c r="BR792" s="10"/>
      <c r="BS792" s="10"/>
    </row>
    <row r="793" spans="1:71" x14ac:dyDescent="0.25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10"/>
      <c r="V793" s="10"/>
      <c r="W793" s="10"/>
      <c r="X793" s="10"/>
      <c r="Y793" s="10"/>
      <c r="Z793" s="10"/>
      <c r="AA793" s="10"/>
      <c r="AB793" s="10"/>
      <c r="AC793" s="10"/>
      <c r="AD793" s="10"/>
      <c r="AE793" s="10"/>
      <c r="AF793" s="10"/>
      <c r="AG793" s="10"/>
      <c r="AH793" s="10"/>
      <c r="AI793" s="10"/>
      <c r="AJ793" s="10"/>
      <c r="AK793" s="10"/>
      <c r="AL793" s="10"/>
      <c r="AM793" s="10"/>
      <c r="AN793" s="10"/>
      <c r="AO793" s="10"/>
      <c r="AP793" s="10"/>
      <c r="AQ793" s="10"/>
      <c r="AR793" s="10"/>
      <c r="AS793" s="10"/>
      <c r="AT793" s="10"/>
      <c r="AU793" s="10"/>
      <c r="AV793" s="10"/>
      <c r="AW793" s="10"/>
      <c r="AX793" s="10"/>
      <c r="AY793" s="10"/>
      <c r="AZ793" s="10"/>
      <c r="BA793" s="10"/>
      <c r="BB793" s="10"/>
      <c r="BC793" s="10"/>
      <c r="BD793" s="10"/>
      <c r="BE793" s="10"/>
      <c r="BF793" s="10"/>
      <c r="BG793" s="10"/>
      <c r="BH793" s="10"/>
      <c r="BI793" s="10"/>
      <c r="BJ793" s="10"/>
      <c r="BK793" s="10"/>
      <c r="BL793" s="10"/>
      <c r="BM793" s="10"/>
      <c r="BN793" s="10"/>
      <c r="BO793" s="10"/>
      <c r="BP793" s="10"/>
      <c r="BQ793" s="10"/>
      <c r="BR793" s="10"/>
      <c r="BS793" s="10"/>
    </row>
    <row r="794" spans="1:71" x14ac:dyDescent="0.25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10"/>
      <c r="V794" s="10"/>
      <c r="W794" s="10"/>
      <c r="X794" s="10"/>
      <c r="Y794" s="10"/>
      <c r="Z794" s="10"/>
      <c r="AA794" s="10"/>
      <c r="AB794" s="10"/>
      <c r="AC794" s="10"/>
      <c r="AD794" s="10"/>
      <c r="AE794" s="10"/>
      <c r="AF794" s="10"/>
      <c r="AG794" s="10"/>
      <c r="AH794" s="10"/>
      <c r="AI794" s="10"/>
      <c r="AJ794" s="10"/>
      <c r="AK794" s="10"/>
      <c r="AL794" s="10"/>
      <c r="AM794" s="10"/>
      <c r="AN794" s="10"/>
      <c r="AO794" s="10"/>
      <c r="AP794" s="10"/>
      <c r="AQ794" s="10"/>
      <c r="AR794" s="10"/>
      <c r="AS794" s="10"/>
      <c r="AT794" s="10"/>
      <c r="AU794" s="10"/>
      <c r="AV794" s="10"/>
      <c r="AW794" s="10"/>
      <c r="AX794" s="10"/>
      <c r="AY794" s="10"/>
      <c r="AZ794" s="10"/>
      <c r="BA794" s="10"/>
      <c r="BB794" s="10"/>
      <c r="BC794" s="10"/>
      <c r="BD794" s="10"/>
      <c r="BE794" s="10"/>
      <c r="BF794" s="10"/>
      <c r="BG794" s="10"/>
      <c r="BH794" s="10"/>
      <c r="BI794" s="10"/>
      <c r="BJ794" s="10"/>
      <c r="BK794" s="10"/>
      <c r="BL794" s="10"/>
      <c r="BM794" s="10"/>
      <c r="BN794" s="10"/>
      <c r="BO794" s="10"/>
      <c r="BP794" s="10"/>
      <c r="BQ794" s="10"/>
      <c r="BR794" s="10"/>
      <c r="BS794" s="10"/>
    </row>
    <row r="795" spans="1:71" x14ac:dyDescent="0.25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10"/>
      <c r="V795" s="10"/>
      <c r="W795" s="10"/>
      <c r="X795" s="10"/>
      <c r="Y795" s="10"/>
      <c r="Z795" s="10"/>
      <c r="AA795" s="10"/>
      <c r="AB795" s="10"/>
      <c r="AC795" s="10"/>
      <c r="AD795" s="10"/>
      <c r="AE795" s="10"/>
      <c r="AF795" s="10"/>
      <c r="AG795" s="10"/>
      <c r="AH795" s="10"/>
      <c r="AI795" s="10"/>
      <c r="AJ795" s="10"/>
      <c r="AK795" s="10"/>
      <c r="AL795" s="10"/>
      <c r="AM795" s="10"/>
      <c r="AN795" s="10"/>
      <c r="AO795" s="10"/>
      <c r="AP795" s="10"/>
      <c r="AQ795" s="10"/>
      <c r="AR795" s="10"/>
      <c r="AS795" s="10"/>
      <c r="AT795" s="10"/>
      <c r="AU795" s="10"/>
      <c r="AV795" s="10"/>
      <c r="AW795" s="10"/>
      <c r="AX795" s="10"/>
      <c r="AY795" s="10"/>
      <c r="AZ795" s="10"/>
      <c r="BA795" s="10"/>
      <c r="BB795" s="10"/>
      <c r="BC795" s="10"/>
      <c r="BD795" s="10"/>
      <c r="BE795" s="10"/>
      <c r="BF795" s="10"/>
      <c r="BG795" s="10"/>
      <c r="BH795" s="10"/>
      <c r="BI795" s="10"/>
      <c r="BJ795" s="10"/>
      <c r="BK795" s="10"/>
      <c r="BL795" s="10"/>
      <c r="BM795" s="10"/>
      <c r="BN795" s="10"/>
      <c r="BO795" s="10"/>
      <c r="BP795" s="10"/>
      <c r="BQ795" s="10"/>
      <c r="BR795" s="10"/>
      <c r="BS795" s="10"/>
    </row>
    <row r="796" spans="1:71" x14ac:dyDescent="0.25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10"/>
      <c r="V796" s="10"/>
      <c r="W796" s="10"/>
      <c r="X796" s="10"/>
      <c r="Y796" s="10"/>
      <c r="Z796" s="10"/>
      <c r="AA796" s="10"/>
      <c r="AB796" s="10"/>
      <c r="AC796" s="10"/>
      <c r="AD796" s="10"/>
      <c r="AE796" s="10"/>
      <c r="AF796" s="10"/>
      <c r="AG796" s="10"/>
      <c r="AH796" s="10"/>
      <c r="AI796" s="10"/>
      <c r="AJ796" s="10"/>
      <c r="AK796" s="10"/>
      <c r="AL796" s="10"/>
      <c r="AM796" s="10"/>
      <c r="AN796" s="10"/>
      <c r="AO796" s="10"/>
      <c r="AP796" s="10"/>
      <c r="AQ796" s="10"/>
      <c r="AR796" s="10"/>
      <c r="AS796" s="10"/>
      <c r="AT796" s="10"/>
      <c r="AU796" s="10"/>
      <c r="AV796" s="10"/>
      <c r="AW796" s="10"/>
      <c r="AX796" s="10"/>
      <c r="AY796" s="10"/>
      <c r="AZ796" s="10"/>
      <c r="BA796" s="10"/>
      <c r="BB796" s="10"/>
      <c r="BC796" s="10"/>
      <c r="BD796" s="10"/>
      <c r="BE796" s="10"/>
      <c r="BF796" s="10"/>
      <c r="BG796" s="10"/>
      <c r="BH796" s="10"/>
      <c r="BI796" s="10"/>
      <c r="BJ796" s="10"/>
      <c r="BK796" s="10"/>
      <c r="BL796" s="10"/>
      <c r="BM796" s="10"/>
      <c r="BN796" s="10"/>
      <c r="BO796" s="10"/>
      <c r="BP796" s="10"/>
      <c r="BQ796" s="10"/>
      <c r="BR796" s="10"/>
      <c r="BS796" s="10"/>
    </row>
    <row r="797" spans="1:71" x14ac:dyDescent="0.25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10"/>
      <c r="V797" s="10"/>
      <c r="W797" s="10"/>
      <c r="X797" s="10"/>
      <c r="Y797" s="10"/>
      <c r="Z797" s="10"/>
      <c r="AA797" s="10"/>
      <c r="AB797" s="10"/>
      <c r="AC797" s="10"/>
      <c r="AD797" s="10"/>
      <c r="AE797" s="10"/>
      <c r="AF797" s="10"/>
      <c r="AG797" s="10"/>
      <c r="AH797" s="10"/>
      <c r="AI797" s="10"/>
      <c r="AJ797" s="10"/>
      <c r="AK797" s="10"/>
      <c r="AL797" s="10"/>
      <c r="AM797" s="10"/>
      <c r="AN797" s="10"/>
      <c r="AO797" s="10"/>
      <c r="AP797" s="10"/>
      <c r="AQ797" s="10"/>
      <c r="AR797" s="10"/>
      <c r="AS797" s="10"/>
      <c r="AT797" s="10"/>
      <c r="AU797" s="10"/>
      <c r="AV797" s="10"/>
      <c r="AW797" s="10"/>
      <c r="AX797" s="10"/>
      <c r="AY797" s="10"/>
      <c r="AZ797" s="10"/>
      <c r="BA797" s="10"/>
      <c r="BB797" s="10"/>
      <c r="BC797" s="10"/>
      <c r="BD797" s="10"/>
      <c r="BE797" s="10"/>
      <c r="BF797" s="10"/>
      <c r="BG797" s="10"/>
      <c r="BH797" s="10"/>
      <c r="BI797" s="10"/>
      <c r="BJ797" s="10"/>
      <c r="BK797" s="10"/>
      <c r="BL797" s="10"/>
      <c r="BM797" s="10"/>
      <c r="BN797" s="10"/>
      <c r="BO797" s="10"/>
      <c r="BP797" s="10"/>
      <c r="BQ797" s="10"/>
      <c r="BR797" s="10"/>
      <c r="BS797" s="10"/>
    </row>
    <row r="798" spans="1:71" x14ac:dyDescent="0.25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10"/>
      <c r="BD798" s="10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</row>
    <row r="799" spans="1:71" x14ac:dyDescent="0.25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10"/>
      <c r="BD799" s="10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</row>
    <row r="800" spans="1:71" x14ac:dyDescent="0.25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10"/>
      <c r="V800" s="10"/>
      <c r="W800" s="10"/>
      <c r="X800" s="10"/>
      <c r="Y800" s="10"/>
      <c r="Z800" s="10"/>
      <c r="AA800" s="10"/>
      <c r="AB800" s="10"/>
      <c r="AC800" s="10"/>
      <c r="AD800" s="10"/>
      <c r="AE800" s="10"/>
      <c r="AF800" s="10"/>
      <c r="AG800" s="10"/>
      <c r="AH800" s="10"/>
      <c r="AI800" s="10"/>
      <c r="AJ800" s="10"/>
      <c r="AK800" s="10"/>
      <c r="AL800" s="10"/>
      <c r="AM800" s="10"/>
      <c r="AN800" s="10"/>
      <c r="AO800" s="10"/>
      <c r="AP800" s="10"/>
      <c r="AQ800" s="10"/>
      <c r="AR800" s="10"/>
      <c r="AS800" s="10"/>
      <c r="AT800" s="10"/>
      <c r="AU800" s="10"/>
      <c r="AV800" s="10"/>
      <c r="AW800" s="10"/>
      <c r="AX800" s="10"/>
      <c r="AY800" s="10"/>
      <c r="AZ800" s="10"/>
      <c r="BA800" s="10"/>
      <c r="BB800" s="10"/>
      <c r="BC800" s="10"/>
      <c r="BD800" s="10"/>
      <c r="BE800" s="10"/>
      <c r="BF800" s="10"/>
      <c r="BG800" s="10"/>
      <c r="BH800" s="10"/>
      <c r="BI800" s="10"/>
      <c r="BJ800" s="10"/>
      <c r="BK800" s="10"/>
      <c r="BL800" s="10"/>
      <c r="BM800" s="10"/>
      <c r="BN800" s="10"/>
      <c r="BO800" s="10"/>
      <c r="BP800" s="10"/>
      <c r="BQ800" s="10"/>
      <c r="BR800" s="10"/>
      <c r="BS800" s="10"/>
    </row>
    <row r="801" spans="1:71" x14ac:dyDescent="0.25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10"/>
      <c r="V801" s="10"/>
      <c r="W801" s="10"/>
      <c r="X801" s="10"/>
      <c r="Y801" s="10"/>
      <c r="Z801" s="10"/>
      <c r="AA801" s="10"/>
      <c r="AB801" s="10"/>
      <c r="AC801" s="10"/>
      <c r="AD801" s="10"/>
      <c r="AE801" s="10"/>
      <c r="AF801" s="10"/>
      <c r="AG801" s="10"/>
      <c r="AH801" s="10"/>
      <c r="AI801" s="10"/>
      <c r="AJ801" s="10"/>
      <c r="AK801" s="10"/>
      <c r="AL801" s="10"/>
      <c r="AM801" s="10"/>
      <c r="AN801" s="10"/>
      <c r="AO801" s="10"/>
      <c r="AP801" s="10"/>
      <c r="AQ801" s="10"/>
      <c r="AR801" s="10"/>
      <c r="AS801" s="10"/>
      <c r="AT801" s="10"/>
      <c r="AU801" s="10"/>
      <c r="AV801" s="10"/>
      <c r="AW801" s="10"/>
      <c r="AX801" s="10"/>
      <c r="AY801" s="10"/>
      <c r="AZ801" s="10"/>
      <c r="BA801" s="10"/>
      <c r="BB801" s="10"/>
      <c r="BC801" s="10"/>
      <c r="BD801" s="10"/>
      <c r="BE801" s="10"/>
      <c r="BF801" s="10"/>
      <c r="BG801" s="10"/>
      <c r="BH801" s="10"/>
      <c r="BI801" s="10"/>
      <c r="BJ801" s="10"/>
      <c r="BK801" s="10"/>
      <c r="BL801" s="10"/>
      <c r="BM801" s="10"/>
      <c r="BN801" s="10"/>
      <c r="BO801" s="10"/>
      <c r="BP801" s="10"/>
      <c r="BQ801" s="10"/>
      <c r="BR801" s="10"/>
      <c r="BS801" s="10"/>
    </row>
    <row r="802" spans="1:71" x14ac:dyDescent="0.25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10"/>
      <c r="V802" s="10"/>
      <c r="W802" s="10"/>
      <c r="X802" s="10"/>
      <c r="Y802" s="10"/>
      <c r="Z802" s="10"/>
      <c r="AA802" s="10"/>
      <c r="AB802" s="10"/>
      <c r="AC802" s="10"/>
      <c r="AD802" s="10"/>
      <c r="AE802" s="10"/>
      <c r="AF802" s="10"/>
      <c r="AG802" s="10"/>
      <c r="AH802" s="10"/>
      <c r="AI802" s="10"/>
      <c r="AJ802" s="10"/>
      <c r="AK802" s="10"/>
      <c r="AL802" s="10"/>
      <c r="AM802" s="10"/>
      <c r="AN802" s="10"/>
      <c r="AO802" s="10"/>
      <c r="AP802" s="10"/>
      <c r="AQ802" s="10"/>
      <c r="AR802" s="10"/>
      <c r="AS802" s="10"/>
      <c r="AT802" s="10"/>
      <c r="AU802" s="10"/>
      <c r="AV802" s="10"/>
      <c r="AW802" s="10"/>
      <c r="AX802" s="10"/>
      <c r="AY802" s="10"/>
      <c r="AZ802" s="10"/>
      <c r="BA802" s="10"/>
      <c r="BB802" s="10"/>
      <c r="BC802" s="10"/>
      <c r="BD802" s="10"/>
      <c r="BE802" s="10"/>
      <c r="BF802" s="10"/>
      <c r="BG802" s="10"/>
      <c r="BH802" s="10"/>
      <c r="BI802" s="10"/>
      <c r="BJ802" s="10"/>
      <c r="BK802" s="10"/>
      <c r="BL802" s="10"/>
      <c r="BM802" s="10"/>
      <c r="BN802" s="10"/>
      <c r="BO802" s="10"/>
      <c r="BP802" s="10"/>
      <c r="BQ802" s="10"/>
      <c r="BR802" s="10"/>
      <c r="BS802" s="10"/>
    </row>
    <row r="803" spans="1:71" x14ac:dyDescent="0.25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10"/>
      <c r="V803" s="10"/>
      <c r="W803" s="10"/>
      <c r="X803" s="10"/>
      <c r="Y803" s="10"/>
      <c r="Z803" s="10"/>
      <c r="AA803" s="10"/>
      <c r="AB803" s="10"/>
      <c r="AC803" s="10"/>
      <c r="AD803" s="10"/>
      <c r="AE803" s="10"/>
      <c r="AF803" s="10"/>
      <c r="AG803" s="10"/>
      <c r="AH803" s="10"/>
      <c r="AI803" s="10"/>
      <c r="AJ803" s="10"/>
      <c r="AK803" s="10"/>
      <c r="AL803" s="10"/>
      <c r="AM803" s="10"/>
      <c r="AN803" s="10"/>
      <c r="AO803" s="10"/>
      <c r="AP803" s="10"/>
      <c r="AQ803" s="10"/>
      <c r="AR803" s="10"/>
      <c r="AS803" s="10"/>
      <c r="AT803" s="10"/>
      <c r="AU803" s="10"/>
      <c r="AV803" s="10"/>
      <c r="AW803" s="10"/>
      <c r="AX803" s="10"/>
      <c r="AY803" s="10"/>
      <c r="AZ803" s="10"/>
      <c r="BA803" s="10"/>
      <c r="BB803" s="10"/>
      <c r="BC803" s="10"/>
      <c r="BD803" s="10"/>
      <c r="BE803" s="10"/>
      <c r="BF803" s="10"/>
      <c r="BG803" s="10"/>
      <c r="BH803" s="10"/>
      <c r="BI803" s="10"/>
      <c r="BJ803" s="10"/>
      <c r="BK803" s="10"/>
      <c r="BL803" s="10"/>
      <c r="BM803" s="10"/>
      <c r="BN803" s="10"/>
      <c r="BO803" s="10"/>
      <c r="BP803" s="10"/>
      <c r="BQ803" s="10"/>
      <c r="BR803" s="10"/>
      <c r="BS803" s="10"/>
    </row>
    <row r="804" spans="1:71" x14ac:dyDescent="0.25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10"/>
      <c r="V804" s="10"/>
      <c r="W804" s="10"/>
      <c r="X804" s="10"/>
      <c r="Y804" s="10"/>
      <c r="Z804" s="10"/>
      <c r="AA804" s="10"/>
      <c r="AB804" s="10"/>
      <c r="AC804" s="10"/>
      <c r="AD804" s="10"/>
      <c r="AE804" s="10"/>
      <c r="AF804" s="10"/>
      <c r="AG804" s="10"/>
      <c r="AH804" s="10"/>
      <c r="AI804" s="10"/>
      <c r="AJ804" s="10"/>
      <c r="AK804" s="10"/>
      <c r="AL804" s="10"/>
      <c r="AM804" s="10"/>
      <c r="AN804" s="10"/>
      <c r="AO804" s="10"/>
      <c r="AP804" s="10"/>
      <c r="AQ804" s="10"/>
      <c r="AR804" s="10"/>
      <c r="AS804" s="10"/>
      <c r="AT804" s="10"/>
      <c r="AU804" s="10"/>
      <c r="AV804" s="10"/>
      <c r="AW804" s="10"/>
      <c r="AX804" s="10"/>
      <c r="AY804" s="10"/>
      <c r="AZ804" s="10"/>
      <c r="BA804" s="10"/>
      <c r="BB804" s="10"/>
      <c r="BC804" s="10"/>
      <c r="BD804" s="10"/>
      <c r="BE804" s="10"/>
      <c r="BF804" s="10"/>
      <c r="BG804" s="10"/>
      <c r="BH804" s="10"/>
      <c r="BI804" s="10"/>
      <c r="BJ804" s="10"/>
      <c r="BK804" s="10"/>
      <c r="BL804" s="10"/>
      <c r="BM804" s="10"/>
      <c r="BN804" s="10"/>
      <c r="BO804" s="10"/>
      <c r="BP804" s="10"/>
      <c r="BQ804" s="10"/>
      <c r="BR804" s="10"/>
      <c r="BS804" s="10"/>
    </row>
    <row r="805" spans="1:71" x14ac:dyDescent="0.25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10"/>
      <c r="V805" s="10"/>
      <c r="W805" s="10"/>
      <c r="X805" s="10"/>
      <c r="Y805" s="10"/>
      <c r="Z805" s="10"/>
      <c r="AA805" s="10"/>
      <c r="AB805" s="10"/>
      <c r="AC805" s="10"/>
      <c r="AD805" s="10"/>
      <c r="AE805" s="10"/>
      <c r="AF805" s="10"/>
      <c r="AG805" s="10"/>
      <c r="AH805" s="10"/>
      <c r="AI805" s="10"/>
      <c r="AJ805" s="10"/>
      <c r="AK805" s="10"/>
      <c r="AL805" s="10"/>
      <c r="AM805" s="10"/>
      <c r="AN805" s="10"/>
      <c r="AO805" s="10"/>
      <c r="AP805" s="10"/>
      <c r="AQ805" s="10"/>
      <c r="AR805" s="10"/>
      <c r="AS805" s="10"/>
      <c r="AT805" s="10"/>
      <c r="AU805" s="10"/>
      <c r="AV805" s="10"/>
      <c r="AW805" s="10"/>
      <c r="AX805" s="10"/>
      <c r="AY805" s="10"/>
      <c r="AZ805" s="10"/>
      <c r="BA805" s="10"/>
      <c r="BB805" s="10"/>
      <c r="BC805" s="10"/>
      <c r="BD805" s="10"/>
      <c r="BE805" s="10"/>
      <c r="BF805" s="10"/>
      <c r="BG805" s="10"/>
      <c r="BH805" s="10"/>
      <c r="BI805" s="10"/>
      <c r="BJ805" s="10"/>
      <c r="BK805" s="10"/>
      <c r="BL805" s="10"/>
      <c r="BM805" s="10"/>
      <c r="BN805" s="10"/>
      <c r="BO805" s="10"/>
      <c r="BP805" s="10"/>
      <c r="BQ805" s="10"/>
      <c r="BR805" s="10"/>
      <c r="BS805" s="10"/>
    </row>
    <row r="806" spans="1:71" x14ac:dyDescent="0.25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10"/>
      <c r="V806" s="10"/>
      <c r="W806" s="10"/>
      <c r="X806" s="10"/>
      <c r="Y806" s="10"/>
      <c r="Z806" s="10"/>
      <c r="AA806" s="10"/>
      <c r="AB806" s="10"/>
      <c r="AC806" s="10"/>
      <c r="AD806" s="10"/>
      <c r="AE806" s="10"/>
      <c r="AF806" s="10"/>
      <c r="AG806" s="10"/>
      <c r="AH806" s="10"/>
      <c r="AI806" s="10"/>
      <c r="AJ806" s="10"/>
      <c r="AK806" s="10"/>
      <c r="AL806" s="10"/>
      <c r="AM806" s="10"/>
      <c r="AN806" s="10"/>
      <c r="AO806" s="10"/>
      <c r="AP806" s="10"/>
      <c r="AQ806" s="10"/>
      <c r="AR806" s="10"/>
      <c r="AS806" s="10"/>
      <c r="AT806" s="10"/>
      <c r="AU806" s="10"/>
      <c r="AV806" s="10"/>
      <c r="AW806" s="10"/>
      <c r="AX806" s="10"/>
      <c r="AY806" s="10"/>
      <c r="AZ806" s="10"/>
      <c r="BA806" s="10"/>
      <c r="BB806" s="10"/>
      <c r="BC806" s="10"/>
      <c r="BD806" s="10"/>
      <c r="BE806" s="10"/>
      <c r="BF806" s="10"/>
      <c r="BG806" s="10"/>
      <c r="BH806" s="10"/>
      <c r="BI806" s="10"/>
      <c r="BJ806" s="10"/>
      <c r="BK806" s="10"/>
      <c r="BL806" s="10"/>
      <c r="BM806" s="10"/>
      <c r="BN806" s="10"/>
      <c r="BO806" s="10"/>
      <c r="BP806" s="10"/>
      <c r="BQ806" s="10"/>
      <c r="BR806" s="10"/>
      <c r="BS806" s="10"/>
    </row>
    <row r="807" spans="1:71" x14ac:dyDescent="0.25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10"/>
      <c r="V807" s="10"/>
      <c r="W807" s="10"/>
      <c r="X807" s="10"/>
      <c r="Y807" s="10"/>
      <c r="Z807" s="10"/>
      <c r="AA807" s="10"/>
      <c r="AB807" s="10"/>
      <c r="AC807" s="10"/>
      <c r="AD807" s="10"/>
      <c r="AE807" s="10"/>
      <c r="AF807" s="10"/>
      <c r="AG807" s="10"/>
      <c r="AH807" s="10"/>
      <c r="AI807" s="10"/>
      <c r="AJ807" s="10"/>
      <c r="AK807" s="10"/>
      <c r="AL807" s="10"/>
      <c r="AM807" s="10"/>
      <c r="AN807" s="10"/>
      <c r="AO807" s="10"/>
      <c r="AP807" s="10"/>
      <c r="AQ807" s="10"/>
      <c r="AR807" s="10"/>
      <c r="AS807" s="10"/>
      <c r="AT807" s="10"/>
      <c r="AU807" s="10"/>
      <c r="AV807" s="10"/>
      <c r="AW807" s="10"/>
      <c r="AX807" s="10"/>
      <c r="AY807" s="10"/>
      <c r="AZ807" s="10"/>
      <c r="BA807" s="10"/>
      <c r="BB807" s="10"/>
      <c r="BC807" s="10"/>
      <c r="BD807" s="10"/>
      <c r="BE807" s="10"/>
      <c r="BF807" s="10"/>
      <c r="BG807" s="10"/>
      <c r="BH807" s="10"/>
      <c r="BI807" s="10"/>
      <c r="BJ807" s="10"/>
      <c r="BK807" s="10"/>
      <c r="BL807" s="10"/>
      <c r="BM807" s="10"/>
      <c r="BN807" s="10"/>
      <c r="BO807" s="10"/>
      <c r="BP807" s="10"/>
      <c r="BQ807" s="10"/>
      <c r="BR807" s="10"/>
      <c r="BS807" s="10"/>
    </row>
    <row r="808" spans="1:71" x14ac:dyDescent="0.25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10"/>
      <c r="V808" s="10"/>
      <c r="W808" s="10"/>
      <c r="X808" s="10"/>
      <c r="Y808" s="10"/>
      <c r="Z808" s="10"/>
      <c r="AA808" s="10"/>
      <c r="AB808" s="10"/>
      <c r="AC808" s="10"/>
      <c r="AD808" s="10"/>
      <c r="AE808" s="10"/>
      <c r="AF808" s="10"/>
      <c r="AG808" s="10"/>
      <c r="AH808" s="10"/>
      <c r="AI808" s="10"/>
      <c r="AJ808" s="10"/>
      <c r="AK808" s="10"/>
      <c r="AL808" s="10"/>
      <c r="AM808" s="10"/>
      <c r="AN808" s="10"/>
      <c r="AO808" s="10"/>
      <c r="AP808" s="10"/>
      <c r="AQ808" s="10"/>
      <c r="AR808" s="10"/>
      <c r="AS808" s="10"/>
      <c r="AT808" s="10"/>
      <c r="AU808" s="10"/>
      <c r="AV808" s="10"/>
      <c r="AW808" s="10"/>
      <c r="AX808" s="10"/>
      <c r="AY808" s="10"/>
      <c r="AZ808" s="10"/>
      <c r="BA808" s="10"/>
      <c r="BB808" s="10"/>
      <c r="BC808" s="10"/>
      <c r="BD808" s="10"/>
      <c r="BE808" s="10"/>
      <c r="BF808" s="10"/>
      <c r="BG808" s="10"/>
      <c r="BH808" s="10"/>
      <c r="BI808" s="10"/>
      <c r="BJ808" s="10"/>
      <c r="BK808" s="10"/>
      <c r="BL808" s="10"/>
      <c r="BM808" s="10"/>
      <c r="BN808" s="10"/>
      <c r="BO808" s="10"/>
      <c r="BP808" s="10"/>
      <c r="BQ808" s="10"/>
      <c r="BR808" s="10"/>
      <c r="BS808" s="10"/>
    </row>
    <row r="809" spans="1:71" x14ac:dyDescent="0.25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10"/>
      <c r="V809" s="10"/>
      <c r="W809" s="10"/>
      <c r="X809" s="10"/>
      <c r="Y809" s="10"/>
      <c r="Z809" s="10"/>
      <c r="AA809" s="10"/>
      <c r="AB809" s="10"/>
      <c r="AC809" s="10"/>
      <c r="AD809" s="10"/>
      <c r="AE809" s="10"/>
      <c r="AF809" s="10"/>
      <c r="AG809" s="10"/>
      <c r="AH809" s="10"/>
      <c r="AI809" s="10"/>
      <c r="AJ809" s="10"/>
      <c r="AK809" s="10"/>
      <c r="AL809" s="10"/>
      <c r="AM809" s="10"/>
      <c r="AN809" s="10"/>
      <c r="AO809" s="10"/>
      <c r="AP809" s="10"/>
      <c r="AQ809" s="10"/>
      <c r="AR809" s="10"/>
      <c r="AS809" s="10"/>
      <c r="AT809" s="10"/>
      <c r="AU809" s="10"/>
      <c r="AV809" s="10"/>
      <c r="AW809" s="10"/>
      <c r="AX809" s="10"/>
      <c r="AY809" s="10"/>
      <c r="AZ809" s="10"/>
      <c r="BA809" s="10"/>
      <c r="BB809" s="10"/>
      <c r="BC809" s="10"/>
      <c r="BD809" s="10"/>
      <c r="BE809" s="10"/>
      <c r="BF809" s="10"/>
      <c r="BG809" s="10"/>
      <c r="BH809" s="10"/>
      <c r="BI809" s="10"/>
      <c r="BJ809" s="10"/>
      <c r="BK809" s="10"/>
      <c r="BL809" s="10"/>
      <c r="BM809" s="10"/>
      <c r="BN809" s="10"/>
      <c r="BO809" s="10"/>
      <c r="BP809" s="10"/>
      <c r="BQ809" s="10"/>
      <c r="BR809" s="10"/>
      <c r="BS809" s="10"/>
    </row>
    <row r="810" spans="1:71" x14ac:dyDescent="0.25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10"/>
      <c r="V810" s="10"/>
      <c r="W810" s="10"/>
      <c r="X810" s="10"/>
      <c r="Y810" s="10"/>
      <c r="Z810" s="10"/>
      <c r="AA810" s="10"/>
      <c r="AB810" s="10"/>
      <c r="AC810" s="10"/>
      <c r="AD810" s="10"/>
      <c r="AE810" s="10"/>
      <c r="AF810" s="10"/>
      <c r="AG810" s="10"/>
      <c r="AH810" s="10"/>
      <c r="AI810" s="10"/>
      <c r="AJ810" s="10"/>
      <c r="AK810" s="10"/>
      <c r="AL810" s="10"/>
      <c r="AM810" s="10"/>
      <c r="AN810" s="10"/>
      <c r="AO810" s="10"/>
      <c r="AP810" s="10"/>
      <c r="AQ810" s="10"/>
      <c r="AR810" s="10"/>
      <c r="AS810" s="10"/>
      <c r="AT810" s="10"/>
      <c r="AU810" s="10"/>
      <c r="AV810" s="10"/>
      <c r="AW810" s="10"/>
      <c r="AX810" s="10"/>
      <c r="AY810" s="10"/>
      <c r="AZ810" s="10"/>
      <c r="BA810" s="10"/>
      <c r="BB810" s="10"/>
      <c r="BC810" s="10"/>
      <c r="BD810" s="10"/>
      <c r="BE810" s="10"/>
      <c r="BF810" s="10"/>
      <c r="BG810" s="10"/>
      <c r="BH810" s="10"/>
      <c r="BI810" s="10"/>
      <c r="BJ810" s="10"/>
      <c r="BK810" s="10"/>
      <c r="BL810" s="10"/>
      <c r="BM810" s="10"/>
      <c r="BN810" s="10"/>
      <c r="BO810" s="10"/>
      <c r="BP810" s="10"/>
      <c r="BQ810" s="10"/>
      <c r="BR810" s="10"/>
      <c r="BS810" s="10"/>
    </row>
    <row r="811" spans="1:71" x14ac:dyDescent="0.25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10"/>
      <c r="V811" s="10"/>
      <c r="W811" s="10"/>
      <c r="X811" s="10"/>
      <c r="Y811" s="10"/>
      <c r="Z811" s="10"/>
      <c r="AA811" s="10"/>
      <c r="AB811" s="10"/>
      <c r="AC811" s="10"/>
      <c r="AD811" s="10"/>
      <c r="AE811" s="10"/>
      <c r="AF811" s="10"/>
      <c r="AG811" s="10"/>
      <c r="AH811" s="10"/>
      <c r="AI811" s="10"/>
      <c r="AJ811" s="10"/>
      <c r="AK811" s="10"/>
      <c r="AL811" s="10"/>
      <c r="AM811" s="10"/>
      <c r="AN811" s="10"/>
      <c r="AO811" s="10"/>
      <c r="AP811" s="10"/>
      <c r="AQ811" s="10"/>
      <c r="AR811" s="10"/>
      <c r="AS811" s="10"/>
      <c r="AT811" s="10"/>
      <c r="AU811" s="10"/>
      <c r="AV811" s="10"/>
      <c r="AW811" s="10"/>
      <c r="AX811" s="10"/>
      <c r="AY811" s="10"/>
      <c r="AZ811" s="10"/>
      <c r="BA811" s="10"/>
      <c r="BB811" s="10"/>
      <c r="BC811" s="10"/>
      <c r="BD811" s="10"/>
      <c r="BE811" s="10"/>
      <c r="BF811" s="10"/>
      <c r="BG811" s="10"/>
      <c r="BH811" s="10"/>
      <c r="BI811" s="10"/>
      <c r="BJ811" s="10"/>
      <c r="BK811" s="10"/>
      <c r="BL811" s="10"/>
      <c r="BM811" s="10"/>
      <c r="BN811" s="10"/>
      <c r="BO811" s="10"/>
      <c r="BP811" s="10"/>
      <c r="BQ811" s="10"/>
      <c r="BR811" s="10"/>
      <c r="BS811" s="10"/>
    </row>
    <row r="812" spans="1:71" x14ac:dyDescent="0.25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10"/>
      <c r="V812" s="10"/>
      <c r="W812" s="10"/>
      <c r="X812" s="10"/>
      <c r="Y812" s="10"/>
      <c r="Z812" s="10"/>
      <c r="AA812" s="10"/>
      <c r="AB812" s="10"/>
      <c r="AC812" s="10"/>
      <c r="AD812" s="10"/>
      <c r="AE812" s="10"/>
      <c r="AF812" s="10"/>
      <c r="AG812" s="10"/>
      <c r="AH812" s="10"/>
      <c r="AI812" s="10"/>
      <c r="AJ812" s="10"/>
      <c r="AK812" s="10"/>
      <c r="AL812" s="10"/>
      <c r="AM812" s="10"/>
      <c r="AN812" s="10"/>
      <c r="AO812" s="10"/>
      <c r="AP812" s="10"/>
      <c r="AQ812" s="10"/>
      <c r="AR812" s="10"/>
      <c r="AS812" s="10"/>
      <c r="AT812" s="10"/>
      <c r="AU812" s="10"/>
      <c r="AV812" s="10"/>
      <c r="AW812" s="10"/>
      <c r="AX812" s="10"/>
      <c r="AY812" s="10"/>
      <c r="AZ812" s="10"/>
      <c r="BA812" s="10"/>
      <c r="BB812" s="10"/>
      <c r="BC812" s="10"/>
      <c r="BD812" s="10"/>
      <c r="BE812" s="10"/>
      <c r="BF812" s="10"/>
      <c r="BG812" s="10"/>
      <c r="BH812" s="10"/>
      <c r="BI812" s="10"/>
      <c r="BJ812" s="10"/>
      <c r="BK812" s="10"/>
      <c r="BL812" s="10"/>
      <c r="BM812" s="10"/>
      <c r="BN812" s="10"/>
      <c r="BO812" s="10"/>
      <c r="BP812" s="10"/>
      <c r="BQ812" s="10"/>
      <c r="BR812" s="10"/>
      <c r="BS812" s="10"/>
    </row>
    <row r="813" spans="1:71" x14ac:dyDescent="0.25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10"/>
      <c r="BD813" s="10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</row>
    <row r="814" spans="1:71" x14ac:dyDescent="0.25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10"/>
      <c r="BD814" s="10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</row>
    <row r="815" spans="1:71" x14ac:dyDescent="0.25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10"/>
      <c r="V815" s="10"/>
      <c r="W815" s="10"/>
      <c r="X815" s="10"/>
      <c r="Y815" s="10"/>
      <c r="Z815" s="10"/>
      <c r="AA815" s="10"/>
      <c r="AB815" s="10"/>
      <c r="AC815" s="10"/>
      <c r="AD815" s="10"/>
      <c r="AE815" s="10"/>
      <c r="AF815" s="10"/>
      <c r="AG815" s="10"/>
      <c r="AH815" s="10"/>
      <c r="AI815" s="10"/>
      <c r="AJ815" s="10"/>
      <c r="AK815" s="10"/>
      <c r="AL815" s="10"/>
      <c r="AM815" s="10"/>
      <c r="AN815" s="10"/>
      <c r="AO815" s="10"/>
      <c r="AP815" s="10"/>
      <c r="AQ815" s="10"/>
      <c r="AR815" s="10"/>
      <c r="AS815" s="10"/>
      <c r="AT815" s="10"/>
      <c r="AU815" s="10"/>
      <c r="AV815" s="10"/>
      <c r="AW815" s="10"/>
      <c r="AX815" s="10"/>
      <c r="AY815" s="10"/>
      <c r="AZ815" s="10"/>
      <c r="BA815" s="10"/>
      <c r="BB815" s="10"/>
      <c r="BC815" s="10"/>
      <c r="BD815" s="10"/>
      <c r="BE815" s="10"/>
      <c r="BF815" s="10"/>
      <c r="BG815" s="10"/>
      <c r="BH815" s="10"/>
      <c r="BI815" s="10"/>
      <c r="BJ815" s="10"/>
      <c r="BK815" s="10"/>
      <c r="BL815" s="10"/>
      <c r="BM815" s="10"/>
      <c r="BN815" s="10"/>
      <c r="BO815" s="10"/>
      <c r="BP815" s="10"/>
      <c r="BQ815" s="10"/>
      <c r="BR815" s="10"/>
      <c r="BS815" s="10"/>
    </row>
    <row r="816" spans="1:71" x14ac:dyDescent="0.25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10"/>
      <c r="V816" s="10"/>
      <c r="W816" s="10"/>
      <c r="X816" s="10"/>
      <c r="Y816" s="10"/>
      <c r="Z816" s="10"/>
      <c r="AA816" s="10"/>
      <c r="AB816" s="10"/>
      <c r="AC816" s="10"/>
      <c r="AD816" s="10"/>
      <c r="AE816" s="10"/>
      <c r="AF816" s="10"/>
      <c r="AG816" s="10"/>
      <c r="AH816" s="10"/>
      <c r="AI816" s="10"/>
      <c r="AJ816" s="10"/>
      <c r="AK816" s="10"/>
      <c r="AL816" s="10"/>
      <c r="AM816" s="10"/>
      <c r="AN816" s="10"/>
      <c r="AO816" s="10"/>
      <c r="AP816" s="10"/>
      <c r="AQ816" s="10"/>
      <c r="AR816" s="10"/>
      <c r="AS816" s="10"/>
      <c r="AT816" s="10"/>
      <c r="AU816" s="10"/>
      <c r="AV816" s="10"/>
      <c r="AW816" s="10"/>
      <c r="AX816" s="10"/>
      <c r="AY816" s="10"/>
      <c r="AZ816" s="10"/>
      <c r="BA816" s="10"/>
      <c r="BB816" s="10"/>
      <c r="BC816" s="10"/>
      <c r="BD816" s="10"/>
      <c r="BE816" s="10"/>
      <c r="BF816" s="10"/>
      <c r="BG816" s="10"/>
      <c r="BH816" s="10"/>
      <c r="BI816" s="10"/>
      <c r="BJ816" s="10"/>
      <c r="BK816" s="10"/>
      <c r="BL816" s="10"/>
      <c r="BM816" s="10"/>
      <c r="BN816" s="10"/>
      <c r="BO816" s="10"/>
      <c r="BP816" s="10"/>
      <c r="BQ816" s="10"/>
      <c r="BR816" s="10"/>
      <c r="BS816" s="10"/>
    </row>
    <row r="817" spans="1:71" x14ac:dyDescent="0.25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10"/>
      <c r="V817" s="10"/>
      <c r="W817" s="10"/>
      <c r="X817" s="10"/>
      <c r="Y817" s="10"/>
      <c r="Z817" s="10"/>
      <c r="AA817" s="10"/>
      <c r="AB817" s="10"/>
      <c r="AC817" s="10"/>
      <c r="AD817" s="10"/>
      <c r="AE817" s="10"/>
      <c r="AF817" s="10"/>
      <c r="AG817" s="10"/>
      <c r="AH817" s="10"/>
      <c r="AI817" s="10"/>
      <c r="AJ817" s="10"/>
      <c r="AK817" s="10"/>
      <c r="AL817" s="10"/>
      <c r="AM817" s="10"/>
      <c r="AN817" s="10"/>
      <c r="AO817" s="10"/>
      <c r="AP817" s="10"/>
      <c r="AQ817" s="10"/>
      <c r="AR817" s="10"/>
      <c r="AS817" s="10"/>
      <c r="AT817" s="10"/>
      <c r="AU817" s="10"/>
      <c r="AV817" s="10"/>
      <c r="AW817" s="10"/>
      <c r="AX817" s="10"/>
      <c r="AY817" s="10"/>
      <c r="AZ817" s="10"/>
      <c r="BA817" s="10"/>
      <c r="BB817" s="10"/>
      <c r="BC817" s="10"/>
      <c r="BD817" s="10"/>
      <c r="BE817" s="10"/>
      <c r="BF817" s="10"/>
      <c r="BG817" s="10"/>
      <c r="BH817" s="10"/>
      <c r="BI817" s="10"/>
      <c r="BJ817" s="10"/>
      <c r="BK817" s="10"/>
      <c r="BL817" s="10"/>
      <c r="BM817" s="10"/>
      <c r="BN817" s="10"/>
      <c r="BO817" s="10"/>
      <c r="BP817" s="10"/>
      <c r="BQ817" s="10"/>
      <c r="BR817" s="10"/>
      <c r="BS817" s="10"/>
    </row>
    <row r="818" spans="1:71" x14ac:dyDescent="0.25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10"/>
      <c r="V818" s="10"/>
      <c r="W818" s="10"/>
      <c r="X818" s="10"/>
      <c r="Y818" s="10"/>
      <c r="Z818" s="10"/>
      <c r="AA818" s="10"/>
      <c r="AB818" s="10"/>
      <c r="AC818" s="10"/>
      <c r="AD818" s="10"/>
      <c r="AE818" s="10"/>
      <c r="AF818" s="10"/>
      <c r="AG818" s="10"/>
      <c r="AH818" s="10"/>
      <c r="AI818" s="10"/>
      <c r="AJ818" s="10"/>
      <c r="AK818" s="10"/>
      <c r="AL818" s="10"/>
      <c r="AM818" s="10"/>
      <c r="AN818" s="10"/>
      <c r="AO818" s="10"/>
      <c r="AP818" s="10"/>
      <c r="AQ818" s="10"/>
      <c r="AR818" s="10"/>
      <c r="AS818" s="10"/>
      <c r="AT818" s="10"/>
      <c r="AU818" s="10"/>
      <c r="AV818" s="10"/>
      <c r="AW818" s="10"/>
      <c r="AX818" s="10"/>
      <c r="AY818" s="10"/>
      <c r="AZ818" s="10"/>
      <c r="BA818" s="10"/>
      <c r="BB818" s="10"/>
      <c r="BC818" s="10"/>
      <c r="BD818" s="10"/>
      <c r="BE818" s="10"/>
      <c r="BF818" s="10"/>
      <c r="BG818" s="10"/>
      <c r="BH818" s="10"/>
      <c r="BI818" s="10"/>
      <c r="BJ818" s="10"/>
      <c r="BK818" s="10"/>
      <c r="BL818" s="10"/>
      <c r="BM818" s="10"/>
      <c r="BN818" s="10"/>
      <c r="BO818" s="10"/>
      <c r="BP818" s="10"/>
      <c r="BQ818" s="10"/>
      <c r="BR818" s="10"/>
      <c r="BS818" s="10"/>
    </row>
    <row r="819" spans="1:71" x14ac:dyDescent="0.25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10"/>
      <c r="V819" s="10"/>
      <c r="W819" s="10"/>
      <c r="X819" s="10"/>
      <c r="Y819" s="10"/>
      <c r="Z819" s="10"/>
      <c r="AA819" s="10"/>
      <c r="AB819" s="10"/>
      <c r="AC819" s="10"/>
      <c r="AD819" s="10"/>
      <c r="AE819" s="10"/>
      <c r="AF819" s="10"/>
      <c r="AG819" s="10"/>
      <c r="AH819" s="10"/>
      <c r="AI819" s="10"/>
      <c r="AJ819" s="10"/>
      <c r="AK819" s="10"/>
      <c r="AL819" s="10"/>
      <c r="AM819" s="10"/>
      <c r="AN819" s="10"/>
      <c r="AO819" s="10"/>
      <c r="AP819" s="10"/>
      <c r="AQ819" s="10"/>
      <c r="AR819" s="10"/>
      <c r="AS819" s="10"/>
      <c r="AT819" s="10"/>
      <c r="AU819" s="10"/>
      <c r="AV819" s="10"/>
      <c r="AW819" s="10"/>
      <c r="AX819" s="10"/>
      <c r="AY819" s="10"/>
      <c r="AZ819" s="10"/>
      <c r="BA819" s="10"/>
      <c r="BB819" s="10"/>
      <c r="BC819" s="10"/>
      <c r="BD819" s="10"/>
      <c r="BE819" s="10"/>
      <c r="BF819" s="10"/>
      <c r="BG819" s="10"/>
      <c r="BH819" s="10"/>
      <c r="BI819" s="10"/>
      <c r="BJ819" s="10"/>
      <c r="BK819" s="10"/>
      <c r="BL819" s="10"/>
      <c r="BM819" s="10"/>
      <c r="BN819" s="10"/>
      <c r="BO819" s="10"/>
      <c r="BP819" s="10"/>
      <c r="BQ819" s="10"/>
      <c r="BR819" s="10"/>
      <c r="BS819" s="10"/>
    </row>
    <row r="820" spans="1:71" x14ac:dyDescent="0.25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10"/>
      <c r="V820" s="10"/>
      <c r="W820" s="10"/>
      <c r="X820" s="10"/>
      <c r="Y820" s="10"/>
      <c r="Z820" s="10"/>
      <c r="AA820" s="10"/>
      <c r="AB820" s="10"/>
      <c r="AC820" s="10"/>
      <c r="AD820" s="10"/>
      <c r="AE820" s="10"/>
      <c r="AF820" s="10"/>
      <c r="AG820" s="10"/>
      <c r="AH820" s="10"/>
      <c r="AI820" s="10"/>
      <c r="AJ820" s="10"/>
      <c r="AK820" s="10"/>
      <c r="AL820" s="10"/>
      <c r="AM820" s="10"/>
      <c r="AN820" s="10"/>
      <c r="AO820" s="10"/>
      <c r="AP820" s="10"/>
      <c r="AQ820" s="10"/>
      <c r="AR820" s="10"/>
      <c r="AS820" s="10"/>
      <c r="AT820" s="10"/>
      <c r="AU820" s="10"/>
      <c r="AV820" s="10"/>
      <c r="AW820" s="10"/>
      <c r="AX820" s="10"/>
      <c r="AY820" s="10"/>
      <c r="AZ820" s="10"/>
      <c r="BA820" s="10"/>
      <c r="BB820" s="10"/>
      <c r="BC820" s="10"/>
      <c r="BD820" s="10"/>
      <c r="BE820" s="10"/>
      <c r="BF820" s="10"/>
      <c r="BG820" s="10"/>
      <c r="BH820" s="10"/>
      <c r="BI820" s="10"/>
      <c r="BJ820" s="10"/>
      <c r="BK820" s="10"/>
      <c r="BL820" s="10"/>
      <c r="BM820" s="10"/>
      <c r="BN820" s="10"/>
      <c r="BO820" s="10"/>
      <c r="BP820" s="10"/>
      <c r="BQ820" s="10"/>
      <c r="BR820" s="10"/>
      <c r="BS820" s="10"/>
    </row>
    <row r="821" spans="1:71" x14ac:dyDescent="0.25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10"/>
      <c r="V821" s="10"/>
      <c r="W821" s="10"/>
      <c r="X821" s="10"/>
      <c r="Y821" s="10"/>
      <c r="Z821" s="10"/>
      <c r="AA821" s="10"/>
      <c r="AB821" s="10"/>
      <c r="AC821" s="10"/>
      <c r="AD821" s="10"/>
      <c r="AE821" s="10"/>
      <c r="AF821" s="10"/>
      <c r="AG821" s="10"/>
      <c r="AH821" s="10"/>
      <c r="AI821" s="10"/>
      <c r="AJ821" s="10"/>
      <c r="AK821" s="10"/>
      <c r="AL821" s="10"/>
      <c r="AM821" s="10"/>
      <c r="AN821" s="10"/>
      <c r="AO821" s="10"/>
      <c r="AP821" s="10"/>
      <c r="AQ821" s="10"/>
      <c r="AR821" s="10"/>
      <c r="AS821" s="10"/>
      <c r="AT821" s="10"/>
      <c r="AU821" s="10"/>
      <c r="AV821" s="10"/>
      <c r="AW821" s="10"/>
      <c r="AX821" s="10"/>
      <c r="AY821" s="10"/>
      <c r="AZ821" s="10"/>
      <c r="BA821" s="10"/>
      <c r="BB821" s="10"/>
      <c r="BC821" s="10"/>
      <c r="BD821" s="10"/>
      <c r="BE821" s="10"/>
      <c r="BF821" s="10"/>
      <c r="BG821" s="10"/>
      <c r="BH821" s="10"/>
      <c r="BI821" s="10"/>
      <c r="BJ821" s="10"/>
      <c r="BK821" s="10"/>
      <c r="BL821" s="10"/>
      <c r="BM821" s="10"/>
      <c r="BN821" s="10"/>
      <c r="BO821" s="10"/>
      <c r="BP821" s="10"/>
      <c r="BQ821" s="10"/>
      <c r="BR821" s="10"/>
      <c r="BS821" s="10"/>
    </row>
    <row r="822" spans="1:71" x14ac:dyDescent="0.25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10"/>
      <c r="V822" s="10"/>
      <c r="W822" s="10"/>
      <c r="X822" s="10"/>
      <c r="Y822" s="10"/>
      <c r="Z822" s="10"/>
      <c r="AA822" s="10"/>
      <c r="AB822" s="10"/>
      <c r="AC822" s="10"/>
      <c r="AD822" s="10"/>
      <c r="AE822" s="10"/>
      <c r="AF822" s="10"/>
      <c r="AG822" s="10"/>
      <c r="AH822" s="10"/>
      <c r="AI822" s="10"/>
      <c r="AJ822" s="10"/>
      <c r="AK822" s="10"/>
      <c r="AL822" s="10"/>
      <c r="AM822" s="10"/>
      <c r="AN822" s="10"/>
      <c r="AO822" s="10"/>
      <c r="AP822" s="10"/>
      <c r="AQ822" s="10"/>
      <c r="AR822" s="10"/>
      <c r="AS822" s="10"/>
      <c r="AT822" s="10"/>
      <c r="AU822" s="10"/>
      <c r="AV822" s="10"/>
      <c r="AW822" s="10"/>
      <c r="AX822" s="10"/>
      <c r="AY822" s="10"/>
      <c r="AZ822" s="10"/>
      <c r="BA822" s="10"/>
      <c r="BB822" s="10"/>
      <c r="BC822" s="10"/>
      <c r="BD822" s="10"/>
      <c r="BE822" s="10"/>
      <c r="BF822" s="10"/>
      <c r="BG822" s="10"/>
      <c r="BH822" s="10"/>
      <c r="BI822" s="10"/>
      <c r="BJ822" s="10"/>
      <c r="BK822" s="10"/>
      <c r="BL822" s="10"/>
      <c r="BM822" s="10"/>
      <c r="BN822" s="10"/>
      <c r="BO822" s="10"/>
      <c r="BP822" s="10"/>
      <c r="BQ822" s="10"/>
      <c r="BR822" s="10"/>
      <c r="BS822" s="10"/>
    </row>
    <row r="823" spans="1:71" x14ac:dyDescent="0.25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10"/>
      <c r="V823" s="10"/>
      <c r="W823" s="10"/>
      <c r="X823" s="10"/>
      <c r="Y823" s="10"/>
      <c r="Z823" s="10"/>
      <c r="AA823" s="10"/>
      <c r="AB823" s="10"/>
      <c r="AC823" s="10"/>
      <c r="AD823" s="10"/>
      <c r="AE823" s="10"/>
      <c r="AF823" s="10"/>
      <c r="AG823" s="10"/>
      <c r="AH823" s="10"/>
      <c r="AI823" s="10"/>
      <c r="AJ823" s="10"/>
      <c r="AK823" s="10"/>
      <c r="AL823" s="10"/>
      <c r="AM823" s="10"/>
      <c r="AN823" s="10"/>
      <c r="AO823" s="10"/>
      <c r="AP823" s="10"/>
      <c r="AQ823" s="10"/>
      <c r="AR823" s="10"/>
      <c r="AS823" s="10"/>
      <c r="AT823" s="10"/>
      <c r="AU823" s="10"/>
      <c r="AV823" s="10"/>
      <c r="AW823" s="10"/>
      <c r="AX823" s="10"/>
      <c r="AY823" s="10"/>
      <c r="AZ823" s="10"/>
      <c r="BA823" s="10"/>
      <c r="BB823" s="10"/>
      <c r="BC823" s="10"/>
      <c r="BD823" s="10"/>
      <c r="BE823" s="10"/>
      <c r="BF823" s="10"/>
      <c r="BG823" s="10"/>
      <c r="BH823" s="10"/>
      <c r="BI823" s="10"/>
      <c r="BJ823" s="10"/>
      <c r="BK823" s="10"/>
      <c r="BL823" s="10"/>
      <c r="BM823" s="10"/>
      <c r="BN823" s="10"/>
      <c r="BO823" s="10"/>
      <c r="BP823" s="10"/>
      <c r="BQ823" s="10"/>
      <c r="BR823" s="10"/>
      <c r="BS823" s="10"/>
    </row>
    <row r="824" spans="1:71" x14ac:dyDescent="0.25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10"/>
      <c r="V824" s="10"/>
      <c r="W824" s="10"/>
      <c r="X824" s="10"/>
      <c r="Y824" s="10"/>
      <c r="Z824" s="10"/>
      <c r="AA824" s="10"/>
      <c r="AB824" s="10"/>
      <c r="AC824" s="10"/>
      <c r="AD824" s="10"/>
      <c r="AE824" s="10"/>
      <c r="AF824" s="10"/>
      <c r="AG824" s="10"/>
      <c r="AH824" s="10"/>
      <c r="AI824" s="10"/>
      <c r="AJ824" s="10"/>
      <c r="AK824" s="10"/>
      <c r="AL824" s="10"/>
      <c r="AM824" s="10"/>
      <c r="AN824" s="10"/>
      <c r="AO824" s="10"/>
      <c r="AP824" s="10"/>
      <c r="AQ824" s="10"/>
      <c r="AR824" s="10"/>
      <c r="AS824" s="10"/>
      <c r="AT824" s="10"/>
      <c r="AU824" s="10"/>
      <c r="AV824" s="10"/>
      <c r="AW824" s="10"/>
      <c r="AX824" s="10"/>
      <c r="AY824" s="10"/>
      <c r="AZ824" s="10"/>
      <c r="BA824" s="10"/>
      <c r="BB824" s="10"/>
      <c r="BC824" s="10"/>
      <c r="BD824" s="10"/>
      <c r="BE824" s="10"/>
      <c r="BF824" s="10"/>
      <c r="BG824" s="10"/>
      <c r="BH824" s="10"/>
      <c r="BI824" s="10"/>
      <c r="BJ824" s="10"/>
      <c r="BK824" s="10"/>
      <c r="BL824" s="10"/>
      <c r="BM824" s="10"/>
      <c r="BN824" s="10"/>
      <c r="BO824" s="10"/>
      <c r="BP824" s="10"/>
      <c r="BQ824" s="10"/>
      <c r="BR824" s="10"/>
      <c r="BS824" s="10"/>
    </row>
    <row r="825" spans="1:71" x14ac:dyDescent="0.25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10"/>
      <c r="BD825" s="10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</row>
    <row r="826" spans="1:71" x14ac:dyDescent="0.25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10"/>
      <c r="BD826" s="10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</row>
    <row r="827" spans="1:71" x14ac:dyDescent="0.25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10"/>
      <c r="V827" s="10"/>
      <c r="W827" s="10"/>
      <c r="X827" s="10"/>
      <c r="Y827" s="10"/>
      <c r="Z827" s="10"/>
      <c r="AA827" s="10"/>
      <c r="AB827" s="10"/>
      <c r="AC827" s="10"/>
      <c r="AD827" s="10"/>
      <c r="AE827" s="10"/>
      <c r="AF827" s="10"/>
      <c r="AG827" s="10"/>
      <c r="AH827" s="10"/>
      <c r="AI827" s="10"/>
      <c r="AJ827" s="10"/>
      <c r="AK827" s="10"/>
      <c r="AL827" s="10"/>
      <c r="AM827" s="10"/>
      <c r="AN827" s="10"/>
      <c r="AO827" s="10"/>
      <c r="AP827" s="10"/>
      <c r="AQ827" s="10"/>
      <c r="AR827" s="10"/>
      <c r="AS827" s="10"/>
      <c r="AT827" s="10"/>
      <c r="AU827" s="10"/>
      <c r="AV827" s="10"/>
      <c r="AW827" s="10"/>
      <c r="AX827" s="10"/>
      <c r="AY827" s="10"/>
      <c r="AZ827" s="10"/>
      <c r="BA827" s="10"/>
      <c r="BB827" s="10"/>
      <c r="BC827" s="10"/>
      <c r="BD827" s="10"/>
      <c r="BE827" s="10"/>
      <c r="BF827" s="10"/>
      <c r="BG827" s="10"/>
      <c r="BH827" s="10"/>
      <c r="BI827" s="10"/>
      <c r="BJ827" s="10"/>
      <c r="BK827" s="10"/>
      <c r="BL827" s="10"/>
      <c r="BM827" s="10"/>
      <c r="BN827" s="10"/>
      <c r="BO827" s="10"/>
      <c r="BP827" s="10"/>
      <c r="BQ827" s="10"/>
      <c r="BR827" s="10"/>
      <c r="BS827" s="10"/>
    </row>
    <row r="828" spans="1:71" x14ac:dyDescent="0.25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10"/>
      <c r="V828" s="10"/>
      <c r="W828" s="10"/>
      <c r="X828" s="10"/>
      <c r="Y828" s="10"/>
      <c r="Z828" s="10"/>
      <c r="AA828" s="10"/>
      <c r="AB828" s="10"/>
      <c r="AC828" s="10"/>
      <c r="AD828" s="10"/>
      <c r="AE828" s="10"/>
      <c r="AF828" s="10"/>
      <c r="AG828" s="10"/>
      <c r="AH828" s="10"/>
      <c r="AI828" s="10"/>
      <c r="AJ828" s="10"/>
      <c r="AK828" s="10"/>
      <c r="AL828" s="10"/>
      <c r="AM828" s="10"/>
      <c r="AN828" s="10"/>
      <c r="AO828" s="10"/>
      <c r="AP828" s="10"/>
      <c r="AQ828" s="10"/>
      <c r="AR828" s="10"/>
      <c r="AS828" s="10"/>
      <c r="AT828" s="10"/>
      <c r="AU828" s="10"/>
      <c r="AV828" s="10"/>
      <c r="AW828" s="10"/>
      <c r="AX828" s="10"/>
      <c r="AY828" s="10"/>
      <c r="AZ828" s="10"/>
      <c r="BA828" s="10"/>
      <c r="BB828" s="10"/>
      <c r="BC828" s="10"/>
      <c r="BD828" s="10"/>
      <c r="BE828" s="10"/>
      <c r="BF828" s="10"/>
      <c r="BG828" s="10"/>
      <c r="BH828" s="10"/>
      <c r="BI828" s="10"/>
      <c r="BJ828" s="10"/>
      <c r="BK828" s="10"/>
      <c r="BL828" s="10"/>
      <c r="BM828" s="10"/>
      <c r="BN828" s="10"/>
      <c r="BO828" s="10"/>
      <c r="BP828" s="10"/>
      <c r="BQ828" s="10"/>
      <c r="BR828" s="10"/>
      <c r="BS828" s="10"/>
    </row>
    <row r="829" spans="1:71" x14ac:dyDescent="0.25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10"/>
      <c r="V829" s="10"/>
      <c r="W829" s="10"/>
      <c r="X829" s="10"/>
      <c r="Y829" s="10"/>
      <c r="Z829" s="10"/>
      <c r="AA829" s="10"/>
      <c r="AB829" s="10"/>
      <c r="AC829" s="10"/>
      <c r="AD829" s="10"/>
      <c r="AE829" s="10"/>
      <c r="AF829" s="10"/>
      <c r="AG829" s="10"/>
      <c r="AH829" s="10"/>
      <c r="AI829" s="10"/>
      <c r="AJ829" s="10"/>
      <c r="AK829" s="10"/>
      <c r="AL829" s="10"/>
      <c r="AM829" s="10"/>
      <c r="AN829" s="10"/>
      <c r="AO829" s="10"/>
      <c r="AP829" s="10"/>
      <c r="AQ829" s="10"/>
      <c r="AR829" s="10"/>
      <c r="AS829" s="10"/>
      <c r="AT829" s="10"/>
      <c r="AU829" s="10"/>
      <c r="AV829" s="10"/>
      <c r="AW829" s="10"/>
      <c r="AX829" s="10"/>
      <c r="AY829" s="10"/>
      <c r="AZ829" s="10"/>
      <c r="BA829" s="10"/>
      <c r="BB829" s="10"/>
      <c r="BC829" s="10"/>
      <c r="BD829" s="10"/>
      <c r="BE829" s="10"/>
      <c r="BF829" s="10"/>
      <c r="BG829" s="10"/>
      <c r="BH829" s="10"/>
      <c r="BI829" s="10"/>
      <c r="BJ829" s="10"/>
      <c r="BK829" s="10"/>
      <c r="BL829" s="10"/>
      <c r="BM829" s="10"/>
      <c r="BN829" s="10"/>
      <c r="BO829" s="10"/>
      <c r="BP829" s="10"/>
      <c r="BQ829" s="10"/>
      <c r="BR829" s="10"/>
      <c r="BS829" s="10"/>
    </row>
    <row r="830" spans="1:71" x14ac:dyDescent="0.25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10"/>
      <c r="V830" s="10"/>
      <c r="W830" s="10"/>
      <c r="X830" s="10"/>
      <c r="Y830" s="10"/>
      <c r="Z830" s="10"/>
      <c r="AA830" s="10"/>
      <c r="AB830" s="10"/>
      <c r="AC830" s="10"/>
      <c r="AD830" s="10"/>
      <c r="AE830" s="10"/>
      <c r="AF830" s="10"/>
      <c r="AG830" s="10"/>
      <c r="AH830" s="10"/>
      <c r="AI830" s="10"/>
      <c r="AJ830" s="10"/>
      <c r="AK830" s="10"/>
      <c r="AL830" s="10"/>
      <c r="AM830" s="10"/>
      <c r="AN830" s="10"/>
      <c r="AO830" s="10"/>
      <c r="AP830" s="10"/>
      <c r="AQ830" s="10"/>
      <c r="AR830" s="10"/>
      <c r="AS830" s="10"/>
      <c r="AT830" s="10"/>
      <c r="AU830" s="10"/>
      <c r="AV830" s="10"/>
      <c r="AW830" s="10"/>
      <c r="AX830" s="10"/>
      <c r="AY830" s="10"/>
      <c r="AZ830" s="10"/>
      <c r="BA830" s="10"/>
      <c r="BB830" s="10"/>
      <c r="BC830" s="10"/>
      <c r="BD830" s="10"/>
      <c r="BE830" s="10"/>
      <c r="BF830" s="10"/>
      <c r="BG830" s="10"/>
      <c r="BH830" s="10"/>
      <c r="BI830" s="10"/>
      <c r="BJ830" s="10"/>
      <c r="BK830" s="10"/>
      <c r="BL830" s="10"/>
      <c r="BM830" s="10"/>
      <c r="BN830" s="10"/>
      <c r="BO830" s="10"/>
      <c r="BP830" s="10"/>
      <c r="BQ830" s="10"/>
      <c r="BR830" s="10"/>
      <c r="BS830" s="10"/>
    </row>
    <row r="831" spans="1:71" x14ac:dyDescent="0.25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10"/>
      <c r="V831" s="10"/>
      <c r="W831" s="10"/>
      <c r="X831" s="10"/>
      <c r="Y831" s="10"/>
      <c r="Z831" s="10"/>
      <c r="AA831" s="10"/>
      <c r="AB831" s="10"/>
      <c r="AC831" s="10"/>
      <c r="AD831" s="10"/>
      <c r="AE831" s="10"/>
      <c r="AF831" s="10"/>
      <c r="AG831" s="10"/>
      <c r="AH831" s="10"/>
      <c r="AI831" s="10"/>
      <c r="AJ831" s="10"/>
      <c r="AK831" s="10"/>
      <c r="AL831" s="10"/>
      <c r="AM831" s="10"/>
      <c r="AN831" s="10"/>
      <c r="AO831" s="10"/>
      <c r="AP831" s="10"/>
      <c r="AQ831" s="10"/>
      <c r="AR831" s="10"/>
      <c r="AS831" s="10"/>
      <c r="AT831" s="10"/>
      <c r="AU831" s="10"/>
      <c r="AV831" s="10"/>
      <c r="AW831" s="10"/>
      <c r="AX831" s="10"/>
      <c r="AY831" s="10"/>
      <c r="AZ831" s="10"/>
      <c r="BA831" s="10"/>
      <c r="BB831" s="10"/>
      <c r="BC831" s="10"/>
      <c r="BD831" s="10"/>
      <c r="BE831" s="10"/>
      <c r="BF831" s="10"/>
      <c r="BG831" s="10"/>
      <c r="BH831" s="10"/>
      <c r="BI831" s="10"/>
      <c r="BJ831" s="10"/>
      <c r="BK831" s="10"/>
      <c r="BL831" s="10"/>
      <c r="BM831" s="10"/>
      <c r="BN831" s="10"/>
      <c r="BO831" s="10"/>
      <c r="BP831" s="10"/>
      <c r="BQ831" s="10"/>
      <c r="BR831" s="10"/>
      <c r="BS831" s="10"/>
    </row>
    <row r="832" spans="1:71" x14ac:dyDescent="0.25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10"/>
      <c r="V832" s="10"/>
      <c r="W832" s="10"/>
      <c r="X832" s="10"/>
      <c r="Y832" s="10"/>
      <c r="Z832" s="10"/>
      <c r="AA832" s="10"/>
      <c r="AB832" s="10"/>
      <c r="AC832" s="10"/>
      <c r="AD832" s="10"/>
      <c r="AE832" s="10"/>
      <c r="AF832" s="10"/>
      <c r="AG832" s="10"/>
      <c r="AH832" s="10"/>
      <c r="AI832" s="10"/>
      <c r="AJ832" s="10"/>
      <c r="AK832" s="10"/>
      <c r="AL832" s="10"/>
      <c r="AM832" s="10"/>
      <c r="AN832" s="10"/>
      <c r="AO832" s="10"/>
      <c r="AP832" s="10"/>
      <c r="AQ832" s="10"/>
      <c r="AR832" s="10"/>
      <c r="AS832" s="10"/>
      <c r="AT832" s="10"/>
      <c r="AU832" s="10"/>
      <c r="AV832" s="10"/>
      <c r="AW832" s="10"/>
      <c r="AX832" s="10"/>
      <c r="AY832" s="10"/>
      <c r="AZ832" s="10"/>
      <c r="BA832" s="10"/>
      <c r="BB832" s="10"/>
      <c r="BC832" s="10"/>
      <c r="BD832" s="10"/>
      <c r="BE832" s="10"/>
      <c r="BF832" s="10"/>
      <c r="BG832" s="10"/>
      <c r="BH832" s="10"/>
      <c r="BI832" s="10"/>
      <c r="BJ832" s="10"/>
      <c r="BK832" s="10"/>
      <c r="BL832" s="10"/>
      <c r="BM832" s="10"/>
      <c r="BN832" s="10"/>
      <c r="BO832" s="10"/>
      <c r="BP832" s="10"/>
      <c r="BQ832" s="10"/>
      <c r="BR832" s="10"/>
      <c r="BS832" s="10"/>
    </row>
    <row r="833" spans="1:71" x14ac:dyDescent="0.25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10"/>
      <c r="V833" s="10"/>
      <c r="W833" s="10"/>
      <c r="X833" s="10"/>
      <c r="Y833" s="10"/>
      <c r="Z833" s="10"/>
      <c r="AA833" s="10"/>
      <c r="AB833" s="10"/>
      <c r="AC833" s="10"/>
      <c r="AD833" s="10"/>
      <c r="AE833" s="10"/>
      <c r="AF833" s="10"/>
      <c r="AG833" s="10"/>
      <c r="AH833" s="10"/>
      <c r="AI833" s="10"/>
      <c r="AJ833" s="10"/>
      <c r="AK833" s="10"/>
      <c r="AL833" s="10"/>
      <c r="AM833" s="10"/>
      <c r="AN833" s="10"/>
      <c r="AO833" s="10"/>
      <c r="AP833" s="10"/>
      <c r="AQ833" s="10"/>
      <c r="AR833" s="10"/>
      <c r="AS833" s="10"/>
      <c r="AT833" s="10"/>
      <c r="AU833" s="10"/>
      <c r="AV833" s="10"/>
      <c r="AW833" s="10"/>
      <c r="AX833" s="10"/>
      <c r="AY833" s="10"/>
      <c r="AZ833" s="10"/>
      <c r="BA833" s="10"/>
      <c r="BB833" s="10"/>
      <c r="BC833" s="10"/>
      <c r="BD833" s="10"/>
      <c r="BE833" s="10"/>
      <c r="BF833" s="10"/>
      <c r="BG833" s="10"/>
      <c r="BH833" s="10"/>
      <c r="BI833" s="10"/>
      <c r="BJ833" s="10"/>
      <c r="BK833" s="10"/>
      <c r="BL833" s="10"/>
      <c r="BM833" s="10"/>
      <c r="BN833" s="10"/>
      <c r="BO833" s="10"/>
      <c r="BP833" s="10"/>
      <c r="BQ833" s="10"/>
      <c r="BR833" s="10"/>
      <c r="BS833" s="10"/>
    </row>
    <row r="834" spans="1:71" x14ac:dyDescent="0.25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10"/>
      <c r="BD834" s="10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</row>
    <row r="835" spans="1:71" x14ac:dyDescent="0.25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10"/>
      <c r="BD835" s="10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</row>
    <row r="836" spans="1:71" x14ac:dyDescent="0.25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10"/>
      <c r="V836" s="10"/>
      <c r="W836" s="10"/>
      <c r="X836" s="10"/>
      <c r="Y836" s="10"/>
      <c r="Z836" s="10"/>
      <c r="AA836" s="10"/>
      <c r="AB836" s="10"/>
      <c r="AC836" s="10"/>
      <c r="AD836" s="10"/>
      <c r="AE836" s="10"/>
      <c r="AF836" s="10"/>
      <c r="AG836" s="10"/>
      <c r="AH836" s="10"/>
      <c r="AI836" s="10"/>
      <c r="AJ836" s="10"/>
      <c r="AK836" s="10"/>
      <c r="AL836" s="10"/>
      <c r="AM836" s="10"/>
      <c r="AN836" s="10"/>
      <c r="AO836" s="10"/>
      <c r="AP836" s="10"/>
      <c r="AQ836" s="10"/>
      <c r="AR836" s="10"/>
      <c r="AS836" s="10"/>
      <c r="AT836" s="10"/>
      <c r="AU836" s="10"/>
      <c r="AV836" s="10"/>
      <c r="AW836" s="10"/>
      <c r="AX836" s="10"/>
      <c r="AY836" s="10"/>
      <c r="AZ836" s="10"/>
      <c r="BA836" s="10"/>
      <c r="BB836" s="10"/>
      <c r="BC836" s="10"/>
      <c r="BD836" s="10"/>
      <c r="BE836" s="10"/>
      <c r="BF836" s="10"/>
      <c r="BG836" s="10"/>
      <c r="BH836" s="10"/>
      <c r="BI836" s="10"/>
      <c r="BJ836" s="10"/>
      <c r="BK836" s="10"/>
      <c r="BL836" s="10"/>
      <c r="BM836" s="10"/>
      <c r="BN836" s="10"/>
      <c r="BO836" s="10"/>
      <c r="BP836" s="10"/>
      <c r="BQ836" s="10"/>
      <c r="BR836" s="10"/>
      <c r="BS836" s="10"/>
    </row>
    <row r="837" spans="1:71" x14ac:dyDescent="0.25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10"/>
      <c r="V837" s="10"/>
      <c r="W837" s="10"/>
      <c r="X837" s="10"/>
      <c r="Y837" s="10"/>
      <c r="Z837" s="10"/>
      <c r="AA837" s="10"/>
      <c r="AB837" s="10"/>
      <c r="AC837" s="10"/>
      <c r="AD837" s="10"/>
      <c r="AE837" s="10"/>
      <c r="AF837" s="10"/>
      <c r="AG837" s="10"/>
      <c r="AH837" s="10"/>
      <c r="AI837" s="10"/>
      <c r="AJ837" s="10"/>
      <c r="AK837" s="10"/>
      <c r="AL837" s="10"/>
      <c r="AM837" s="10"/>
      <c r="AN837" s="10"/>
      <c r="AO837" s="10"/>
      <c r="AP837" s="10"/>
      <c r="AQ837" s="10"/>
      <c r="AR837" s="10"/>
      <c r="AS837" s="10"/>
      <c r="AT837" s="10"/>
      <c r="AU837" s="10"/>
      <c r="AV837" s="10"/>
      <c r="AW837" s="10"/>
      <c r="AX837" s="10"/>
      <c r="AY837" s="10"/>
      <c r="AZ837" s="10"/>
      <c r="BA837" s="10"/>
      <c r="BB837" s="10"/>
      <c r="BC837" s="10"/>
      <c r="BD837" s="10"/>
      <c r="BE837" s="10"/>
      <c r="BF837" s="10"/>
      <c r="BG837" s="10"/>
      <c r="BH837" s="10"/>
      <c r="BI837" s="10"/>
      <c r="BJ837" s="10"/>
      <c r="BK837" s="10"/>
      <c r="BL837" s="10"/>
      <c r="BM837" s="10"/>
      <c r="BN837" s="10"/>
      <c r="BO837" s="10"/>
      <c r="BP837" s="10"/>
      <c r="BQ837" s="10"/>
      <c r="BR837" s="10"/>
      <c r="BS837" s="10"/>
    </row>
    <row r="838" spans="1:71" x14ac:dyDescent="0.25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10"/>
      <c r="V838" s="10"/>
      <c r="W838" s="10"/>
      <c r="X838" s="10"/>
      <c r="Y838" s="10"/>
      <c r="Z838" s="10"/>
      <c r="AA838" s="10"/>
      <c r="AB838" s="10"/>
      <c r="AC838" s="10"/>
      <c r="AD838" s="10"/>
      <c r="AE838" s="10"/>
      <c r="AF838" s="10"/>
      <c r="AG838" s="10"/>
      <c r="AH838" s="10"/>
      <c r="AI838" s="10"/>
      <c r="AJ838" s="10"/>
      <c r="AK838" s="10"/>
      <c r="AL838" s="10"/>
      <c r="AM838" s="10"/>
      <c r="AN838" s="10"/>
      <c r="AO838" s="10"/>
      <c r="AP838" s="10"/>
      <c r="AQ838" s="10"/>
      <c r="AR838" s="10"/>
      <c r="AS838" s="10"/>
      <c r="AT838" s="10"/>
      <c r="AU838" s="10"/>
      <c r="AV838" s="10"/>
      <c r="AW838" s="10"/>
      <c r="AX838" s="10"/>
      <c r="AY838" s="10"/>
      <c r="AZ838" s="10"/>
      <c r="BA838" s="10"/>
      <c r="BB838" s="10"/>
      <c r="BC838" s="10"/>
      <c r="BD838" s="10"/>
      <c r="BE838" s="10"/>
      <c r="BF838" s="10"/>
      <c r="BG838" s="10"/>
      <c r="BH838" s="10"/>
      <c r="BI838" s="10"/>
      <c r="BJ838" s="10"/>
      <c r="BK838" s="10"/>
      <c r="BL838" s="10"/>
      <c r="BM838" s="10"/>
      <c r="BN838" s="10"/>
      <c r="BO838" s="10"/>
      <c r="BP838" s="10"/>
      <c r="BQ838" s="10"/>
      <c r="BR838" s="10"/>
      <c r="BS838" s="10"/>
    </row>
    <row r="839" spans="1:71" x14ac:dyDescent="0.25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10"/>
      <c r="V839" s="10"/>
      <c r="W839" s="10"/>
      <c r="X839" s="10"/>
      <c r="Y839" s="10"/>
      <c r="Z839" s="10"/>
      <c r="AA839" s="10"/>
      <c r="AB839" s="10"/>
      <c r="AC839" s="10"/>
      <c r="AD839" s="10"/>
      <c r="AE839" s="10"/>
      <c r="AF839" s="10"/>
      <c r="AG839" s="10"/>
      <c r="AH839" s="10"/>
      <c r="AI839" s="10"/>
      <c r="AJ839" s="10"/>
      <c r="AK839" s="10"/>
      <c r="AL839" s="10"/>
      <c r="AM839" s="10"/>
      <c r="AN839" s="10"/>
      <c r="AO839" s="10"/>
      <c r="AP839" s="10"/>
      <c r="AQ839" s="10"/>
      <c r="AR839" s="10"/>
      <c r="AS839" s="10"/>
      <c r="AT839" s="10"/>
      <c r="AU839" s="10"/>
      <c r="AV839" s="10"/>
      <c r="AW839" s="10"/>
      <c r="AX839" s="10"/>
      <c r="AY839" s="10"/>
      <c r="AZ839" s="10"/>
      <c r="BA839" s="10"/>
      <c r="BB839" s="10"/>
      <c r="BC839" s="10"/>
      <c r="BD839" s="10"/>
      <c r="BE839" s="10"/>
      <c r="BF839" s="10"/>
      <c r="BG839" s="10"/>
      <c r="BH839" s="10"/>
      <c r="BI839" s="10"/>
      <c r="BJ839" s="10"/>
      <c r="BK839" s="10"/>
      <c r="BL839" s="10"/>
      <c r="BM839" s="10"/>
      <c r="BN839" s="10"/>
      <c r="BO839" s="10"/>
      <c r="BP839" s="10"/>
      <c r="BQ839" s="10"/>
      <c r="BR839" s="10"/>
      <c r="BS839" s="10"/>
    </row>
    <row r="840" spans="1:71" x14ac:dyDescent="0.25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10"/>
      <c r="V840" s="10"/>
      <c r="W840" s="10"/>
      <c r="X840" s="10"/>
      <c r="Y840" s="10"/>
      <c r="Z840" s="10"/>
      <c r="AA840" s="10"/>
      <c r="AB840" s="10"/>
      <c r="AC840" s="10"/>
      <c r="AD840" s="10"/>
      <c r="AE840" s="10"/>
      <c r="AF840" s="10"/>
      <c r="AG840" s="10"/>
      <c r="AH840" s="10"/>
      <c r="AI840" s="10"/>
      <c r="AJ840" s="10"/>
      <c r="AK840" s="10"/>
      <c r="AL840" s="10"/>
      <c r="AM840" s="10"/>
      <c r="AN840" s="10"/>
      <c r="AO840" s="10"/>
      <c r="AP840" s="10"/>
      <c r="AQ840" s="10"/>
      <c r="AR840" s="10"/>
      <c r="AS840" s="10"/>
      <c r="AT840" s="10"/>
      <c r="AU840" s="10"/>
      <c r="AV840" s="10"/>
      <c r="AW840" s="10"/>
      <c r="AX840" s="10"/>
      <c r="AY840" s="10"/>
      <c r="AZ840" s="10"/>
      <c r="BA840" s="10"/>
      <c r="BB840" s="10"/>
      <c r="BC840" s="10"/>
      <c r="BD840" s="10"/>
      <c r="BE840" s="10"/>
      <c r="BF840" s="10"/>
      <c r="BG840" s="10"/>
      <c r="BH840" s="10"/>
      <c r="BI840" s="10"/>
      <c r="BJ840" s="10"/>
      <c r="BK840" s="10"/>
      <c r="BL840" s="10"/>
      <c r="BM840" s="10"/>
      <c r="BN840" s="10"/>
      <c r="BO840" s="10"/>
      <c r="BP840" s="10"/>
      <c r="BQ840" s="10"/>
      <c r="BR840" s="10"/>
      <c r="BS840" s="10"/>
    </row>
    <row r="841" spans="1:71" x14ac:dyDescent="0.25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10"/>
      <c r="V841" s="10"/>
      <c r="W841" s="10"/>
      <c r="X841" s="10"/>
      <c r="Y841" s="10"/>
      <c r="Z841" s="10"/>
      <c r="AA841" s="10"/>
      <c r="AB841" s="10"/>
      <c r="AC841" s="10"/>
      <c r="AD841" s="10"/>
      <c r="AE841" s="10"/>
      <c r="AF841" s="10"/>
      <c r="AG841" s="10"/>
      <c r="AH841" s="10"/>
      <c r="AI841" s="10"/>
      <c r="AJ841" s="10"/>
      <c r="AK841" s="10"/>
      <c r="AL841" s="10"/>
      <c r="AM841" s="10"/>
      <c r="AN841" s="10"/>
      <c r="AO841" s="10"/>
      <c r="AP841" s="10"/>
      <c r="AQ841" s="10"/>
      <c r="AR841" s="10"/>
      <c r="AS841" s="10"/>
      <c r="AT841" s="10"/>
      <c r="AU841" s="10"/>
      <c r="AV841" s="10"/>
      <c r="AW841" s="10"/>
      <c r="AX841" s="10"/>
      <c r="AY841" s="10"/>
      <c r="AZ841" s="10"/>
      <c r="BA841" s="10"/>
      <c r="BB841" s="10"/>
      <c r="BC841" s="10"/>
      <c r="BD841" s="10"/>
      <c r="BE841" s="10"/>
      <c r="BF841" s="10"/>
      <c r="BG841" s="10"/>
      <c r="BH841" s="10"/>
      <c r="BI841" s="10"/>
      <c r="BJ841" s="10"/>
      <c r="BK841" s="10"/>
      <c r="BL841" s="10"/>
      <c r="BM841" s="10"/>
      <c r="BN841" s="10"/>
      <c r="BO841" s="10"/>
      <c r="BP841" s="10"/>
      <c r="BQ841" s="10"/>
      <c r="BR841" s="10"/>
      <c r="BS841" s="10"/>
    </row>
    <row r="842" spans="1:71" x14ac:dyDescent="0.25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10"/>
      <c r="V842" s="10"/>
      <c r="W842" s="10"/>
      <c r="X842" s="10"/>
      <c r="Y842" s="10"/>
      <c r="Z842" s="10"/>
      <c r="AA842" s="10"/>
      <c r="AB842" s="10"/>
      <c r="AC842" s="10"/>
      <c r="AD842" s="10"/>
      <c r="AE842" s="10"/>
      <c r="AF842" s="10"/>
      <c r="AG842" s="10"/>
      <c r="AH842" s="10"/>
      <c r="AI842" s="10"/>
      <c r="AJ842" s="10"/>
      <c r="AK842" s="10"/>
      <c r="AL842" s="10"/>
      <c r="AM842" s="10"/>
      <c r="AN842" s="10"/>
      <c r="AO842" s="10"/>
      <c r="AP842" s="10"/>
      <c r="AQ842" s="10"/>
      <c r="AR842" s="10"/>
      <c r="AS842" s="10"/>
      <c r="AT842" s="10"/>
      <c r="AU842" s="10"/>
      <c r="AV842" s="10"/>
      <c r="AW842" s="10"/>
      <c r="AX842" s="10"/>
      <c r="AY842" s="10"/>
      <c r="AZ842" s="10"/>
      <c r="BA842" s="10"/>
      <c r="BB842" s="10"/>
      <c r="BC842" s="10"/>
      <c r="BD842" s="10"/>
      <c r="BE842" s="10"/>
      <c r="BF842" s="10"/>
      <c r="BG842" s="10"/>
      <c r="BH842" s="10"/>
      <c r="BI842" s="10"/>
      <c r="BJ842" s="10"/>
      <c r="BK842" s="10"/>
      <c r="BL842" s="10"/>
      <c r="BM842" s="10"/>
      <c r="BN842" s="10"/>
      <c r="BO842" s="10"/>
      <c r="BP842" s="10"/>
      <c r="BQ842" s="10"/>
      <c r="BR842" s="10"/>
      <c r="BS842" s="10"/>
    </row>
    <row r="843" spans="1:71" x14ac:dyDescent="0.25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10"/>
      <c r="V843" s="10"/>
      <c r="W843" s="10"/>
      <c r="X843" s="10"/>
      <c r="Y843" s="10"/>
      <c r="Z843" s="10"/>
      <c r="AA843" s="10"/>
      <c r="AB843" s="10"/>
      <c r="AC843" s="10"/>
      <c r="AD843" s="10"/>
      <c r="AE843" s="10"/>
      <c r="AF843" s="10"/>
      <c r="AG843" s="10"/>
      <c r="AH843" s="10"/>
      <c r="AI843" s="10"/>
      <c r="AJ843" s="10"/>
      <c r="AK843" s="10"/>
      <c r="AL843" s="10"/>
      <c r="AM843" s="10"/>
      <c r="AN843" s="10"/>
      <c r="AO843" s="10"/>
      <c r="AP843" s="10"/>
      <c r="AQ843" s="10"/>
      <c r="AR843" s="10"/>
      <c r="AS843" s="10"/>
      <c r="AT843" s="10"/>
      <c r="AU843" s="10"/>
      <c r="AV843" s="10"/>
      <c r="AW843" s="10"/>
      <c r="AX843" s="10"/>
      <c r="AY843" s="10"/>
      <c r="AZ843" s="10"/>
      <c r="BA843" s="10"/>
      <c r="BB843" s="10"/>
      <c r="BC843" s="10"/>
      <c r="BD843" s="10"/>
      <c r="BE843" s="10"/>
      <c r="BF843" s="10"/>
      <c r="BG843" s="10"/>
      <c r="BH843" s="10"/>
      <c r="BI843" s="10"/>
      <c r="BJ843" s="10"/>
      <c r="BK843" s="10"/>
      <c r="BL843" s="10"/>
      <c r="BM843" s="10"/>
      <c r="BN843" s="10"/>
      <c r="BO843" s="10"/>
      <c r="BP843" s="10"/>
      <c r="BQ843" s="10"/>
      <c r="BR843" s="10"/>
      <c r="BS843" s="10"/>
    </row>
    <row r="844" spans="1:71" x14ac:dyDescent="0.25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10"/>
      <c r="V844" s="10"/>
      <c r="W844" s="10"/>
      <c r="X844" s="10"/>
      <c r="Y844" s="10"/>
      <c r="Z844" s="10"/>
      <c r="AA844" s="10"/>
      <c r="AB844" s="10"/>
      <c r="AC844" s="10"/>
      <c r="AD844" s="10"/>
      <c r="AE844" s="10"/>
      <c r="AF844" s="10"/>
      <c r="AG844" s="10"/>
      <c r="AH844" s="10"/>
      <c r="AI844" s="10"/>
      <c r="AJ844" s="10"/>
      <c r="AK844" s="10"/>
      <c r="AL844" s="10"/>
      <c r="AM844" s="10"/>
      <c r="AN844" s="10"/>
      <c r="AO844" s="10"/>
      <c r="AP844" s="10"/>
      <c r="AQ844" s="10"/>
      <c r="AR844" s="10"/>
      <c r="AS844" s="10"/>
      <c r="AT844" s="10"/>
      <c r="AU844" s="10"/>
      <c r="AV844" s="10"/>
      <c r="AW844" s="10"/>
      <c r="AX844" s="10"/>
      <c r="AY844" s="10"/>
      <c r="AZ844" s="10"/>
      <c r="BA844" s="10"/>
      <c r="BB844" s="10"/>
      <c r="BC844" s="10"/>
      <c r="BD844" s="10"/>
      <c r="BE844" s="10"/>
      <c r="BF844" s="10"/>
      <c r="BG844" s="10"/>
      <c r="BH844" s="10"/>
      <c r="BI844" s="10"/>
      <c r="BJ844" s="10"/>
      <c r="BK844" s="10"/>
      <c r="BL844" s="10"/>
      <c r="BM844" s="10"/>
      <c r="BN844" s="10"/>
      <c r="BO844" s="10"/>
      <c r="BP844" s="10"/>
      <c r="BQ844" s="10"/>
      <c r="BR844" s="10"/>
      <c r="BS844" s="10"/>
    </row>
    <row r="845" spans="1:71" x14ac:dyDescent="0.25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10"/>
      <c r="V845" s="10"/>
      <c r="W845" s="10"/>
      <c r="X845" s="10"/>
      <c r="Y845" s="10"/>
      <c r="Z845" s="10"/>
      <c r="AA845" s="10"/>
      <c r="AB845" s="10"/>
      <c r="AC845" s="10"/>
      <c r="AD845" s="10"/>
      <c r="AE845" s="10"/>
      <c r="AF845" s="10"/>
      <c r="AG845" s="10"/>
      <c r="AH845" s="10"/>
      <c r="AI845" s="10"/>
      <c r="AJ845" s="10"/>
      <c r="AK845" s="10"/>
      <c r="AL845" s="10"/>
      <c r="AM845" s="10"/>
      <c r="AN845" s="10"/>
      <c r="AO845" s="10"/>
      <c r="AP845" s="10"/>
      <c r="AQ845" s="10"/>
      <c r="AR845" s="10"/>
      <c r="AS845" s="10"/>
      <c r="AT845" s="10"/>
      <c r="AU845" s="10"/>
      <c r="AV845" s="10"/>
      <c r="AW845" s="10"/>
      <c r="AX845" s="10"/>
      <c r="AY845" s="10"/>
      <c r="AZ845" s="10"/>
      <c r="BA845" s="10"/>
      <c r="BB845" s="10"/>
      <c r="BC845" s="10"/>
      <c r="BD845" s="10"/>
      <c r="BE845" s="10"/>
      <c r="BF845" s="10"/>
      <c r="BG845" s="10"/>
      <c r="BH845" s="10"/>
      <c r="BI845" s="10"/>
      <c r="BJ845" s="10"/>
      <c r="BK845" s="10"/>
      <c r="BL845" s="10"/>
      <c r="BM845" s="10"/>
      <c r="BN845" s="10"/>
      <c r="BO845" s="10"/>
      <c r="BP845" s="10"/>
      <c r="BQ845" s="10"/>
      <c r="BR845" s="10"/>
      <c r="BS845" s="10"/>
    </row>
    <row r="846" spans="1:71" x14ac:dyDescent="0.25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10"/>
      <c r="V846" s="10"/>
      <c r="W846" s="10"/>
      <c r="X846" s="10"/>
      <c r="Y846" s="10"/>
      <c r="Z846" s="10"/>
      <c r="AA846" s="10"/>
      <c r="AB846" s="10"/>
      <c r="AC846" s="10"/>
      <c r="AD846" s="10"/>
      <c r="AE846" s="10"/>
      <c r="AF846" s="10"/>
      <c r="AG846" s="10"/>
      <c r="AH846" s="10"/>
      <c r="AI846" s="10"/>
      <c r="AJ846" s="10"/>
      <c r="AK846" s="10"/>
      <c r="AL846" s="10"/>
      <c r="AM846" s="10"/>
      <c r="AN846" s="10"/>
      <c r="AO846" s="10"/>
      <c r="AP846" s="10"/>
      <c r="AQ846" s="10"/>
      <c r="AR846" s="10"/>
      <c r="AS846" s="10"/>
      <c r="AT846" s="10"/>
      <c r="AU846" s="10"/>
      <c r="AV846" s="10"/>
      <c r="AW846" s="10"/>
      <c r="AX846" s="10"/>
      <c r="AY846" s="10"/>
      <c r="AZ846" s="10"/>
      <c r="BA846" s="10"/>
      <c r="BB846" s="10"/>
      <c r="BC846" s="10"/>
      <c r="BD846" s="10"/>
      <c r="BE846" s="10"/>
      <c r="BF846" s="10"/>
      <c r="BG846" s="10"/>
      <c r="BH846" s="10"/>
      <c r="BI846" s="10"/>
      <c r="BJ846" s="10"/>
      <c r="BK846" s="10"/>
      <c r="BL846" s="10"/>
      <c r="BM846" s="10"/>
      <c r="BN846" s="10"/>
      <c r="BO846" s="10"/>
      <c r="BP846" s="10"/>
      <c r="BQ846" s="10"/>
      <c r="BR846" s="10"/>
      <c r="BS846" s="10"/>
    </row>
    <row r="847" spans="1:71" x14ac:dyDescent="0.25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10"/>
      <c r="V847" s="10"/>
      <c r="W847" s="10"/>
      <c r="X847" s="10"/>
      <c r="Y847" s="10"/>
      <c r="Z847" s="10"/>
      <c r="AA847" s="10"/>
      <c r="AB847" s="10"/>
      <c r="AC847" s="10"/>
      <c r="AD847" s="10"/>
      <c r="AE847" s="10"/>
      <c r="AF847" s="10"/>
      <c r="AG847" s="10"/>
      <c r="AH847" s="10"/>
      <c r="AI847" s="10"/>
      <c r="AJ847" s="10"/>
      <c r="AK847" s="10"/>
      <c r="AL847" s="10"/>
      <c r="AM847" s="10"/>
      <c r="AN847" s="10"/>
      <c r="AO847" s="10"/>
      <c r="AP847" s="10"/>
      <c r="AQ847" s="10"/>
      <c r="AR847" s="10"/>
      <c r="AS847" s="10"/>
      <c r="AT847" s="10"/>
      <c r="AU847" s="10"/>
      <c r="AV847" s="10"/>
      <c r="AW847" s="10"/>
      <c r="AX847" s="10"/>
      <c r="AY847" s="10"/>
      <c r="AZ847" s="10"/>
      <c r="BA847" s="10"/>
      <c r="BB847" s="10"/>
      <c r="BC847" s="10"/>
      <c r="BD847" s="10"/>
      <c r="BE847" s="10"/>
      <c r="BF847" s="10"/>
      <c r="BG847" s="10"/>
      <c r="BH847" s="10"/>
      <c r="BI847" s="10"/>
      <c r="BJ847" s="10"/>
      <c r="BK847" s="10"/>
      <c r="BL847" s="10"/>
      <c r="BM847" s="10"/>
      <c r="BN847" s="10"/>
      <c r="BO847" s="10"/>
      <c r="BP847" s="10"/>
      <c r="BQ847" s="10"/>
      <c r="BR847" s="10"/>
      <c r="BS847" s="10"/>
    </row>
    <row r="848" spans="1:71" x14ac:dyDescent="0.25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10"/>
      <c r="V848" s="10"/>
      <c r="W848" s="10"/>
      <c r="X848" s="10"/>
      <c r="Y848" s="10"/>
      <c r="Z848" s="10"/>
      <c r="AA848" s="10"/>
      <c r="AB848" s="10"/>
      <c r="AC848" s="10"/>
      <c r="AD848" s="10"/>
      <c r="AE848" s="10"/>
      <c r="AF848" s="10"/>
      <c r="AG848" s="10"/>
      <c r="AH848" s="10"/>
      <c r="AI848" s="10"/>
      <c r="AJ848" s="10"/>
      <c r="AK848" s="10"/>
      <c r="AL848" s="10"/>
      <c r="AM848" s="10"/>
      <c r="AN848" s="10"/>
      <c r="AO848" s="10"/>
      <c r="AP848" s="10"/>
      <c r="AQ848" s="10"/>
      <c r="AR848" s="10"/>
      <c r="AS848" s="10"/>
      <c r="AT848" s="10"/>
      <c r="AU848" s="10"/>
      <c r="AV848" s="10"/>
      <c r="AW848" s="10"/>
      <c r="AX848" s="10"/>
      <c r="AY848" s="10"/>
      <c r="AZ848" s="10"/>
      <c r="BA848" s="10"/>
      <c r="BB848" s="10"/>
      <c r="BC848" s="10"/>
      <c r="BD848" s="10"/>
      <c r="BE848" s="10"/>
      <c r="BF848" s="10"/>
      <c r="BG848" s="10"/>
      <c r="BH848" s="10"/>
      <c r="BI848" s="10"/>
      <c r="BJ848" s="10"/>
      <c r="BK848" s="10"/>
      <c r="BL848" s="10"/>
      <c r="BM848" s="10"/>
      <c r="BN848" s="10"/>
      <c r="BO848" s="10"/>
      <c r="BP848" s="10"/>
      <c r="BQ848" s="10"/>
      <c r="BR848" s="10"/>
      <c r="BS848" s="10"/>
    </row>
    <row r="849" spans="1:71" x14ac:dyDescent="0.25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10"/>
      <c r="V849" s="10"/>
      <c r="W849" s="10"/>
      <c r="X849" s="10"/>
      <c r="Y849" s="10"/>
      <c r="Z849" s="10"/>
      <c r="AA849" s="10"/>
      <c r="AB849" s="10"/>
      <c r="AC849" s="10"/>
      <c r="AD849" s="10"/>
      <c r="AE849" s="10"/>
      <c r="AF849" s="10"/>
      <c r="AG849" s="10"/>
      <c r="AH849" s="10"/>
      <c r="AI849" s="10"/>
      <c r="AJ849" s="10"/>
      <c r="AK849" s="10"/>
      <c r="AL849" s="10"/>
      <c r="AM849" s="10"/>
      <c r="AN849" s="10"/>
      <c r="AO849" s="10"/>
      <c r="AP849" s="10"/>
      <c r="AQ849" s="10"/>
      <c r="AR849" s="10"/>
      <c r="AS849" s="10"/>
      <c r="AT849" s="10"/>
      <c r="AU849" s="10"/>
      <c r="AV849" s="10"/>
      <c r="AW849" s="10"/>
      <c r="AX849" s="10"/>
      <c r="AY849" s="10"/>
      <c r="AZ849" s="10"/>
      <c r="BA849" s="10"/>
      <c r="BB849" s="10"/>
      <c r="BC849" s="10"/>
      <c r="BD849" s="10"/>
      <c r="BE849" s="10"/>
      <c r="BF849" s="10"/>
      <c r="BG849" s="10"/>
      <c r="BH849" s="10"/>
      <c r="BI849" s="10"/>
      <c r="BJ849" s="10"/>
      <c r="BK849" s="10"/>
      <c r="BL849" s="10"/>
      <c r="BM849" s="10"/>
      <c r="BN849" s="10"/>
      <c r="BO849" s="10"/>
      <c r="BP849" s="10"/>
      <c r="BQ849" s="10"/>
      <c r="BR849" s="10"/>
      <c r="BS849" s="10"/>
    </row>
    <row r="850" spans="1:71" x14ac:dyDescent="0.25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10"/>
      <c r="V850" s="10"/>
      <c r="W850" s="10"/>
      <c r="X850" s="10"/>
      <c r="Y850" s="10"/>
      <c r="Z850" s="10"/>
      <c r="AA850" s="10"/>
      <c r="AB850" s="10"/>
      <c r="AC850" s="10"/>
      <c r="AD850" s="10"/>
      <c r="AE850" s="10"/>
      <c r="AF850" s="10"/>
      <c r="AG850" s="10"/>
      <c r="AH850" s="10"/>
      <c r="AI850" s="10"/>
      <c r="AJ850" s="10"/>
      <c r="AK850" s="10"/>
      <c r="AL850" s="10"/>
      <c r="AM850" s="10"/>
      <c r="AN850" s="10"/>
      <c r="AO850" s="10"/>
      <c r="AP850" s="10"/>
      <c r="AQ850" s="10"/>
      <c r="AR850" s="10"/>
      <c r="AS850" s="10"/>
      <c r="AT850" s="10"/>
      <c r="AU850" s="10"/>
      <c r="AV850" s="10"/>
      <c r="AW850" s="10"/>
      <c r="AX850" s="10"/>
      <c r="AY850" s="10"/>
      <c r="AZ850" s="10"/>
      <c r="BA850" s="10"/>
      <c r="BB850" s="10"/>
      <c r="BC850" s="10"/>
      <c r="BD850" s="10"/>
      <c r="BE850" s="10"/>
      <c r="BF850" s="10"/>
      <c r="BG850" s="10"/>
      <c r="BH850" s="10"/>
      <c r="BI850" s="10"/>
      <c r="BJ850" s="10"/>
      <c r="BK850" s="10"/>
      <c r="BL850" s="10"/>
      <c r="BM850" s="10"/>
      <c r="BN850" s="10"/>
      <c r="BO850" s="10"/>
      <c r="BP850" s="10"/>
      <c r="BQ850" s="10"/>
      <c r="BR850" s="10"/>
      <c r="BS850" s="10"/>
    </row>
    <row r="851" spans="1:71" x14ac:dyDescent="0.25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10"/>
      <c r="V851" s="10"/>
      <c r="W851" s="10"/>
      <c r="X851" s="10"/>
      <c r="Y851" s="10"/>
      <c r="Z851" s="10"/>
      <c r="AA851" s="10"/>
      <c r="AB851" s="10"/>
      <c r="AC851" s="10"/>
      <c r="AD851" s="10"/>
      <c r="AE851" s="10"/>
      <c r="AF851" s="10"/>
      <c r="AG851" s="10"/>
      <c r="AH851" s="10"/>
      <c r="AI851" s="10"/>
      <c r="AJ851" s="10"/>
      <c r="AK851" s="10"/>
      <c r="AL851" s="10"/>
      <c r="AM851" s="10"/>
      <c r="AN851" s="10"/>
      <c r="AO851" s="10"/>
      <c r="AP851" s="10"/>
      <c r="AQ851" s="10"/>
      <c r="AR851" s="10"/>
      <c r="AS851" s="10"/>
      <c r="AT851" s="10"/>
      <c r="AU851" s="10"/>
      <c r="AV851" s="10"/>
      <c r="AW851" s="10"/>
      <c r="AX851" s="10"/>
      <c r="AY851" s="10"/>
      <c r="AZ851" s="10"/>
      <c r="BA851" s="10"/>
      <c r="BB851" s="10"/>
      <c r="BC851" s="10"/>
      <c r="BD851" s="10"/>
      <c r="BE851" s="10"/>
      <c r="BF851" s="10"/>
      <c r="BG851" s="10"/>
      <c r="BH851" s="10"/>
      <c r="BI851" s="10"/>
      <c r="BJ851" s="10"/>
      <c r="BK851" s="10"/>
      <c r="BL851" s="10"/>
      <c r="BM851" s="10"/>
      <c r="BN851" s="10"/>
      <c r="BO851" s="10"/>
      <c r="BP851" s="10"/>
      <c r="BQ851" s="10"/>
      <c r="BR851" s="10"/>
      <c r="BS851" s="10"/>
    </row>
    <row r="852" spans="1:71" x14ac:dyDescent="0.25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10"/>
      <c r="V852" s="10"/>
      <c r="W852" s="10"/>
      <c r="X852" s="10"/>
      <c r="Y852" s="10"/>
      <c r="Z852" s="10"/>
      <c r="AA852" s="10"/>
      <c r="AB852" s="10"/>
      <c r="AC852" s="10"/>
      <c r="AD852" s="10"/>
      <c r="AE852" s="10"/>
      <c r="AF852" s="10"/>
      <c r="AG852" s="10"/>
      <c r="AH852" s="10"/>
      <c r="AI852" s="10"/>
      <c r="AJ852" s="10"/>
      <c r="AK852" s="10"/>
      <c r="AL852" s="10"/>
      <c r="AM852" s="10"/>
      <c r="AN852" s="10"/>
      <c r="AO852" s="10"/>
      <c r="AP852" s="10"/>
      <c r="AQ852" s="10"/>
      <c r="AR852" s="10"/>
      <c r="AS852" s="10"/>
      <c r="AT852" s="10"/>
      <c r="AU852" s="10"/>
      <c r="AV852" s="10"/>
      <c r="AW852" s="10"/>
      <c r="AX852" s="10"/>
      <c r="AY852" s="10"/>
      <c r="AZ852" s="10"/>
      <c r="BA852" s="10"/>
      <c r="BB852" s="10"/>
      <c r="BC852" s="10"/>
      <c r="BD852" s="10"/>
      <c r="BE852" s="10"/>
      <c r="BF852" s="10"/>
      <c r="BG852" s="10"/>
      <c r="BH852" s="10"/>
      <c r="BI852" s="10"/>
      <c r="BJ852" s="10"/>
      <c r="BK852" s="10"/>
      <c r="BL852" s="10"/>
      <c r="BM852" s="10"/>
      <c r="BN852" s="10"/>
      <c r="BO852" s="10"/>
      <c r="BP852" s="10"/>
      <c r="BQ852" s="10"/>
      <c r="BR852" s="10"/>
      <c r="BS852" s="10"/>
    </row>
    <row r="853" spans="1:71" x14ac:dyDescent="0.25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10"/>
      <c r="BD853" s="10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</row>
    <row r="854" spans="1:71" x14ac:dyDescent="0.25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10"/>
      <c r="BD854" s="10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</row>
    <row r="855" spans="1:71" x14ac:dyDescent="0.25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10"/>
      <c r="V855" s="10"/>
      <c r="W855" s="10"/>
      <c r="X855" s="10"/>
      <c r="Y855" s="10"/>
      <c r="Z855" s="10"/>
      <c r="AA855" s="10"/>
      <c r="AB855" s="10"/>
      <c r="AC855" s="10"/>
      <c r="AD855" s="10"/>
      <c r="AE855" s="10"/>
      <c r="AF855" s="10"/>
      <c r="AG855" s="10"/>
      <c r="AH855" s="10"/>
      <c r="AI855" s="10"/>
      <c r="AJ855" s="10"/>
      <c r="AK855" s="10"/>
      <c r="AL855" s="10"/>
      <c r="AM855" s="10"/>
      <c r="AN855" s="10"/>
      <c r="AO855" s="10"/>
      <c r="AP855" s="10"/>
      <c r="AQ855" s="10"/>
      <c r="AR855" s="10"/>
      <c r="AS855" s="10"/>
      <c r="AT855" s="10"/>
      <c r="AU855" s="10"/>
      <c r="AV855" s="10"/>
      <c r="AW855" s="10"/>
      <c r="AX855" s="10"/>
      <c r="AY855" s="10"/>
      <c r="AZ855" s="10"/>
      <c r="BA855" s="10"/>
      <c r="BB855" s="10"/>
      <c r="BC855" s="10"/>
      <c r="BD855" s="10"/>
      <c r="BE855" s="10"/>
      <c r="BF855" s="10"/>
      <c r="BG855" s="10"/>
      <c r="BH855" s="10"/>
      <c r="BI855" s="10"/>
      <c r="BJ855" s="10"/>
      <c r="BK855" s="10"/>
      <c r="BL855" s="10"/>
      <c r="BM855" s="10"/>
      <c r="BN855" s="10"/>
      <c r="BO855" s="10"/>
      <c r="BP855" s="10"/>
      <c r="BQ855" s="10"/>
      <c r="BR855" s="10"/>
      <c r="BS855" s="10"/>
    </row>
    <row r="856" spans="1:71" x14ac:dyDescent="0.25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10"/>
      <c r="V856" s="10"/>
      <c r="W856" s="10"/>
      <c r="X856" s="10"/>
      <c r="Y856" s="10"/>
      <c r="Z856" s="10"/>
      <c r="AA856" s="10"/>
      <c r="AB856" s="10"/>
      <c r="AC856" s="10"/>
      <c r="AD856" s="10"/>
      <c r="AE856" s="10"/>
      <c r="AF856" s="10"/>
      <c r="AG856" s="10"/>
      <c r="AH856" s="10"/>
      <c r="AI856" s="10"/>
      <c r="AJ856" s="10"/>
      <c r="AK856" s="10"/>
      <c r="AL856" s="10"/>
      <c r="AM856" s="10"/>
      <c r="AN856" s="10"/>
      <c r="AO856" s="10"/>
      <c r="AP856" s="10"/>
      <c r="AQ856" s="10"/>
      <c r="AR856" s="10"/>
      <c r="AS856" s="10"/>
      <c r="AT856" s="10"/>
      <c r="AU856" s="10"/>
      <c r="AV856" s="10"/>
      <c r="AW856" s="10"/>
      <c r="AX856" s="10"/>
      <c r="AY856" s="10"/>
      <c r="AZ856" s="10"/>
      <c r="BA856" s="10"/>
      <c r="BB856" s="10"/>
      <c r="BC856" s="10"/>
      <c r="BD856" s="10"/>
      <c r="BE856" s="10"/>
      <c r="BF856" s="10"/>
      <c r="BG856" s="10"/>
      <c r="BH856" s="10"/>
      <c r="BI856" s="10"/>
      <c r="BJ856" s="10"/>
      <c r="BK856" s="10"/>
      <c r="BL856" s="10"/>
      <c r="BM856" s="10"/>
      <c r="BN856" s="10"/>
      <c r="BO856" s="10"/>
      <c r="BP856" s="10"/>
      <c r="BQ856" s="10"/>
      <c r="BR856" s="10"/>
      <c r="BS856" s="10"/>
    </row>
    <row r="857" spans="1:71" x14ac:dyDescent="0.25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10"/>
      <c r="V857" s="10"/>
      <c r="W857" s="10"/>
      <c r="X857" s="10"/>
      <c r="Y857" s="10"/>
      <c r="Z857" s="10"/>
      <c r="AA857" s="10"/>
      <c r="AB857" s="10"/>
      <c r="AC857" s="10"/>
      <c r="AD857" s="10"/>
      <c r="AE857" s="10"/>
      <c r="AF857" s="10"/>
      <c r="AG857" s="10"/>
      <c r="AH857" s="10"/>
      <c r="AI857" s="10"/>
      <c r="AJ857" s="10"/>
      <c r="AK857" s="10"/>
      <c r="AL857" s="10"/>
      <c r="AM857" s="10"/>
      <c r="AN857" s="10"/>
      <c r="AO857" s="10"/>
      <c r="AP857" s="10"/>
      <c r="AQ857" s="10"/>
      <c r="AR857" s="10"/>
      <c r="AS857" s="10"/>
      <c r="AT857" s="10"/>
      <c r="AU857" s="10"/>
      <c r="AV857" s="10"/>
      <c r="AW857" s="10"/>
      <c r="AX857" s="10"/>
      <c r="AY857" s="10"/>
      <c r="AZ857" s="10"/>
      <c r="BA857" s="10"/>
      <c r="BB857" s="10"/>
      <c r="BC857" s="10"/>
      <c r="BD857" s="10"/>
      <c r="BE857" s="10"/>
      <c r="BF857" s="10"/>
      <c r="BG857" s="10"/>
      <c r="BH857" s="10"/>
      <c r="BI857" s="10"/>
      <c r="BJ857" s="10"/>
      <c r="BK857" s="10"/>
      <c r="BL857" s="10"/>
      <c r="BM857" s="10"/>
      <c r="BN857" s="10"/>
      <c r="BO857" s="10"/>
      <c r="BP857" s="10"/>
      <c r="BQ857" s="10"/>
      <c r="BR857" s="10"/>
      <c r="BS857" s="10"/>
    </row>
    <row r="858" spans="1:71" x14ac:dyDescent="0.25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10"/>
      <c r="V858" s="10"/>
      <c r="W858" s="10"/>
      <c r="X858" s="10"/>
      <c r="Y858" s="10"/>
      <c r="Z858" s="10"/>
      <c r="AA858" s="10"/>
      <c r="AB858" s="10"/>
      <c r="AC858" s="10"/>
      <c r="AD858" s="10"/>
      <c r="AE858" s="10"/>
      <c r="AF858" s="10"/>
      <c r="AG858" s="10"/>
      <c r="AH858" s="10"/>
      <c r="AI858" s="10"/>
      <c r="AJ858" s="10"/>
      <c r="AK858" s="10"/>
      <c r="AL858" s="10"/>
      <c r="AM858" s="10"/>
      <c r="AN858" s="10"/>
      <c r="AO858" s="10"/>
      <c r="AP858" s="10"/>
      <c r="AQ858" s="10"/>
      <c r="AR858" s="10"/>
      <c r="AS858" s="10"/>
      <c r="AT858" s="10"/>
      <c r="AU858" s="10"/>
      <c r="AV858" s="10"/>
      <c r="AW858" s="10"/>
      <c r="AX858" s="10"/>
      <c r="AY858" s="10"/>
      <c r="AZ858" s="10"/>
      <c r="BA858" s="10"/>
      <c r="BB858" s="10"/>
      <c r="BC858" s="10"/>
      <c r="BD858" s="10"/>
      <c r="BE858" s="10"/>
      <c r="BF858" s="10"/>
      <c r="BG858" s="10"/>
      <c r="BH858" s="10"/>
      <c r="BI858" s="10"/>
      <c r="BJ858" s="10"/>
      <c r="BK858" s="10"/>
      <c r="BL858" s="10"/>
      <c r="BM858" s="10"/>
      <c r="BN858" s="10"/>
      <c r="BO858" s="10"/>
      <c r="BP858" s="10"/>
      <c r="BQ858" s="10"/>
      <c r="BR858" s="10"/>
      <c r="BS858" s="10"/>
    </row>
    <row r="859" spans="1:71" x14ac:dyDescent="0.25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10"/>
      <c r="V859" s="10"/>
      <c r="W859" s="10"/>
      <c r="X859" s="10"/>
      <c r="Y859" s="10"/>
      <c r="Z859" s="10"/>
      <c r="AA859" s="10"/>
      <c r="AB859" s="10"/>
      <c r="AC859" s="10"/>
      <c r="AD859" s="10"/>
      <c r="AE859" s="10"/>
      <c r="AF859" s="10"/>
      <c r="AG859" s="10"/>
      <c r="AH859" s="10"/>
      <c r="AI859" s="10"/>
      <c r="AJ859" s="10"/>
      <c r="AK859" s="10"/>
      <c r="AL859" s="10"/>
      <c r="AM859" s="10"/>
      <c r="AN859" s="10"/>
      <c r="AO859" s="10"/>
      <c r="AP859" s="10"/>
      <c r="AQ859" s="10"/>
      <c r="AR859" s="10"/>
      <c r="AS859" s="10"/>
      <c r="AT859" s="10"/>
      <c r="AU859" s="10"/>
      <c r="AV859" s="10"/>
      <c r="AW859" s="10"/>
      <c r="AX859" s="10"/>
      <c r="AY859" s="10"/>
      <c r="AZ859" s="10"/>
      <c r="BA859" s="10"/>
      <c r="BB859" s="10"/>
      <c r="BC859" s="10"/>
      <c r="BD859" s="10"/>
      <c r="BE859" s="10"/>
      <c r="BF859" s="10"/>
      <c r="BG859" s="10"/>
      <c r="BH859" s="10"/>
      <c r="BI859" s="10"/>
      <c r="BJ859" s="10"/>
      <c r="BK859" s="10"/>
      <c r="BL859" s="10"/>
      <c r="BM859" s="10"/>
      <c r="BN859" s="10"/>
      <c r="BO859" s="10"/>
      <c r="BP859" s="10"/>
      <c r="BQ859" s="10"/>
      <c r="BR859" s="10"/>
      <c r="BS859" s="10"/>
    </row>
    <row r="860" spans="1:71" x14ac:dyDescent="0.25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10"/>
      <c r="V860" s="10"/>
      <c r="W860" s="10"/>
      <c r="X860" s="10"/>
      <c r="Y860" s="10"/>
      <c r="Z860" s="10"/>
      <c r="AA860" s="10"/>
      <c r="AB860" s="10"/>
      <c r="AC860" s="10"/>
      <c r="AD860" s="10"/>
      <c r="AE860" s="10"/>
      <c r="AF860" s="10"/>
      <c r="AG860" s="10"/>
      <c r="AH860" s="10"/>
      <c r="AI860" s="10"/>
      <c r="AJ860" s="10"/>
      <c r="AK860" s="10"/>
      <c r="AL860" s="10"/>
      <c r="AM860" s="10"/>
      <c r="AN860" s="10"/>
      <c r="AO860" s="10"/>
      <c r="AP860" s="10"/>
      <c r="AQ860" s="10"/>
      <c r="AR860" s="10"/>
      <c r="AS860" s="10"/>
      <c r="AT860" s="10"/>
      <c r="AU860" s="10"/>
      <c r="AV860" s="10"/>
      <c r="AW860" s="10"/>
      <c r="AX860" s="10"/>
      <c r="AY860" s="10"/>
      <c r="AZ860" s="10"/>
      <c r="BA860" s="10"/>
      <c r="BB860" s="10"/>
      <c r="BC860" s="10"/>
      <c r="BD860" s="10"/>
      <c r="BE860" s="10"/>
      <c r="BF860" s="10"/>
      <c r="BG860" s="10"/>
      <c r="BH860" s="10"/>
      <c r="BI860" s="10"/>
      <c r="BJ860" s="10"/>
      <c r="BK860" s="10"/>
      <c r="BL860" s="10"/>
      <c r="BM860" s="10"/>
      <c r="BN860" s="10"/>
      <c r="BO860" s="10"/>
      <c r="BP860" s="10"/>
      <c r="BQ860" s="10"/>
      <c r="BR860" s="10"/>
      <c r="BS860" s="10"/>
    </row>
    <row r="861" spans="1:71" x14ac:dyDescent="0.25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10"/>
      <c r="V861" s="10"/>
      <c r="W861" s="10"/>
      <c r="X861" s="10"/>
      <c r="Y861" s="10"/>
      <c r="Z861" s="10"/>
      <c r="AA861" s="10"/>
      <c r="AB861" s="10"/>
      <c r="AC861" s="10"/>
      <c r="AD861" s="10"/>
      <c r="AE861" s="10"/>
      <c r="AF861" s="10"/>
      <c r="AG861" s="10"/>
      <c r="AH861" s="10"/>
      <c r="AI861" s="10"/>
      <c r="AJ861" s="10"/>
      <c r="AK861" s="10"/>
      <c r="AL861" s="10"/>
      <c r="AM861" s="10"/>
      <c r="AN861" s="10"/>
      <c r="AO861" s="10"/>
      <c r="AP861" s="10"/>
      <c r="AQ861" s="10"/>
      <c r="AR861" s="10"/>
      <c r="AS861" s="10"/>
      <c r="AT861" s="10"/>
      <c r="AU861" s="10"/>
      <c r="AV861" s="10"/>
      <c r="AW861" s="10"/>
      <c r="AX861" s="10"/>
      <c r="AY861" s="10"/>
      <c r="AZ861" s="10"/>
      <c r="BA861" s="10"/>
      <c r="BB861" s="10"/>
      <c r="BC861" s="10"/>
      <c r="BD861" s="10"/>
      <c r="BE861" s="10"/>
      <c r="BF861" s="10"/>
      <c r="BG861" s="10"/>
      <c r="BH861" s="10"/>
      <c r="BI861" s="10"/>
      <c r="BJ861" s="10"/>
      <c r="BK861" s="10"/>
      <c r="BL861" s="10"/>
      <c r="BM861" s="10"/>
      <c r="BN861" s="10"/>
      <c r="BO861" s="10"/>
      <c r="BP861" s="10"/>
      <c r="BQ861" s="10"/>
      <c r="BR861" s="10"/>
      <c r="BS861" s="10"/>
    </row>
    <row r="862" spans="1:71" x14ac:dyDescent="0.25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10"/>
      <c r="V862" s="10"/>
      <c r="W862" s="10"/>
      <c r="X862" s="10"/>
      <c r="Y862" s="10"/>
      <c r="Z862" s="10"/>
      <c r="AA862" s="10"/>
      <c r="AB862" s="10"/>
      <c r="AC862" s="10"/>
      <c r="AD862" s="10"/>
      <c r="AE862" s="10"/>
      <c r="AF862" s="10"/>
      <c r="AG862" s="10"/>
      <c r="AH862" s="10"/>
      <c r="AI862" s="10"/>
      <c r="AJ862" s="10"/>
      <c r="AK862" s="10"/>
      <c r="AL862" s="10"/>
      <c r="AM862" s="10"/>
      <c r="AN862" s="10"/>
      <c r="AO862" s="10"/>
      <c r="AP862" s="10"/>
      <c r="AQ862" s="10"/>
      <c r="AR862" s="10"/>
      <c r="AS862" s="10"/>
      <c r="AT862" s="10"/>
      <c r="AU862" s="10"/>
      <c r="AV862" s="10"/>
      <c r="AW862" s="10"/>
      <c r="AX862" s="10"/>
      <c r="AY862" s="10"/>
      <c r="AZ862" s="10"/>
      <c r="BA862" s="10"/>
      <c r="BB862" s="10"/>
      <c r="BC862" s="10"/>
      <c r="BD862" s="10"/>
      <c r="BE862" s="10"/>
      <c r="BF862" s="10"/>
      <c r="BG862" s="10"/>
      <c r="BH862" s="10"/>
      <c r="BI862" s="10"/>
      <c r="BJ862" s="10"/>
      <c r="BK862" s="10"/>
      <c r="BL862" s="10"/>
      <c r="BM862" s="10"/>
      <c r="BN862" s="10"/>
      <c r="BO862" s="10"/>
      <c r="BP862" s="10"/>
      <c r="BQ862" s="10"/>
      <c r="BR862" s="10"/>
      <c r="BS862" s="10"/>
    </row>
    <row r="863" spans="1:71" x14ac:dyDescent="0.25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10"/>
      <c r="V863" s="10"/>
      <c r="W863" s="10"/>
      <c r="X863" s="10"/>
      <c r="Y863" s="10"/>
      <c r="Z863" s="10"/>
      <c r="AA863" s="10"/>
      <c r="AB863" s="10"/>
      <c r="AC863" s="10"/>
      <c r="AD863" s="10"/>
      <c r="AE863" s="10"/>
      <c r="AF863" s="10"/>
      <c r="AG863" s="10"/>
      <c r="AH863" s="10"/>
      <c r="AI863" s="10"/>
      <c r="AJ863" s="10"/>
      <c r="AK863" s="10"/>
      <c r="AL863" s="10"/>
      <c r="AM863" s="10"/>
      <c r="AN863" s="10"/>
      <c r="AO863" s="10"/>
      <c r="AP863" s="10"/>
      <c r="AQ863" s="10"/>
      <c r="AR863" s="10"/>
      <c r="AS863" s="10"/>
      <c r="AT863" s="10"/>
      <c r="AU863" s="10"/>
      <c r="AV863" s="10"/>
      <c r="AW863" s="10"/>
      <c r="AX863" s="10"/>
      <c r="AY863" s="10"/>
      <c r="AZ863" s="10"/>
      <c r="BA863" s="10"/>
      <c r="BB863" s="10"/>
      <c r="BC863" s="10"/>
      <c r="BD863" s="10"/>
      <c r="BE863" s="10"/>
      <c r="BF863" s="10"/>
      <c r="BG863" s="10"/>
      <c r="BH863" s="10"/>
      <c r="BI863" s="10"/>
      <c r="BJ863" s="10"/>
      <c r="BK863" s="10"/>
      <c r="BL863" s="10"/>
      <c r="BM863" s="10"/>
      <c r="BN863" s="10"/>
      <c r="BO863" s="10"/>
      <c r="BP863" s="10"/>
      <c r="BQ863" s="10"/>
      <c r="BR863" s="10"/>
      <c r="BS863" s="10"/>
    </row>
    <row r="864" spans="1:71" x14ac:dyDescent="0.25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10"/>
      <c r="V864" s="10"/>
      <c r="W864" s="10"/>
      <c r="X864" s="10"/>
      <c r="Y864" s="10"/>
      <c r="Z864" s="10"/>
      <c r="AA864" s="10"/>
      <c r="AB864" s="10"/>
      <c r="AC864" s="10"/>
      <c r="AD864" s="10"/>
      <c r="AE864" s="10"/>
      <c r="AF864" s="10"/>
      <c r="AG864" s="10"/>
      <c r="AH864" s="10"/>
      <c r="AI864" s="10"/>
      <c r="AJ864" s="10"/>
      <c r="AK864" s="10"/>
      <c r="AL864" s="10"/>
      <c r="AM864" s="10"/>
      <c r="AN864" s="10"/>
      <c r="AO864" s="10"/>
      <c r="AP864" s="10"/>
      <c r="AQ864" s="10"/>
      <c r="AR864" s="10"/>
      <c r="AS864" s="10"/>
      <c r="AT864" s="10"/>
      <c r="AU864" s="10"/>
      <c r="AV864" s="10"/>
      <c r="AW864" s="10"/>
      <c r="AX864" s="10"/>
      <c r="AY864" s="10"/>
      <c r="AZ864" s="10"/>
      <c r="BA864" s="10"/>
      <c r="BB864" s="10"/>
      <c r="BC864" s="10"/>
      <c r="BD864" s="10"/>
      <c r="BE864" s="10"/>
      <c r="BF864" s="10"/>
      <c r="BG864" s="10"/>
      <c r="BH864" s="10"/>
      <c r="BI864" s="10"/>
      <c r="BJ864" s="10"/>
      <c r="BK864" s="10"/>
      <c r="BL864" s="10"/>
      <c r="BM864" s="10"/>
      <c r="BN864" s="10"/>
      <c r="BO864" s="10"/>
      <c r="BP864" s="10"/>
      <c r="BQ864" s="10"/>
      <c r="BR864" s="10"/>
      <c r="BS864" s="10"/>
    </row>
    <row r="865" spans="1:71" x14ac:dyDescent="0.25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10"/>
      <c r="BD865" s="10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</row>
    <row r="866" spans="1:71" x14ac:dyDescent="0.25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10"/>
      <c r="BD866" s="10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</row>
    <row r="867" spans="1:71" x14ac:dyDescent="0.25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10"/>
      <c r="V867" s="10"/>
      <c r="W867" s="10"/>
      <c r="X867" s="10"/>
      <c r="Y867" s="10"/>
      <c r="Z867" s="10"/>
      <c r="AA867" s="10"/>
      <c r="AB867" s="10"/>
      <c r="AC867" s="10"/>
      <c r="AD867" s="10"/>
      <c r="AE867" s="10"/>
      <c r="AF867" s="10"/>
      <c r="AG867" s="10"/>
      <c r="AH867" s="10"/>
      <c r="AI867" s="10"/>
      <c r="AJ867" s="10"/>
      <c r="AK867" s="10"/>
      <c r="AL867" s="10"/>
      <c r="AM867" s="10"/>
      <c r="AN867" s="10"/>
      <c r="AO867" s="10"/>
      <c r="AP867" s="10"/>
      <c r="AQ867" s="10"/>
      <c r="AR867" s="10"/>
      <c r="AS867" s="10"/>
      <c r="AT867" s="10"/>
      <c r="AU867" s="10"/>
      <c r="AV867" s="10"/>
      <c r="AW867" s="10"/>
      <c r="AX867" s="10"/>
      <c r="AY867" s="10"/>
      <c r="AZ867" s="10"/>
      <c r="BA867" s="10"/>
      <c r="BB867" s="10"/>
      <c r="BC867" s="10"/>
      <c r="BD867" s="10"/>
      <c r="BE867" s="10"/>
      <c r="BF867" s="10"/>
      <c r="BG867" s="10"/>
      <c r="BH867" s="10"/>
      <c r="BI867" s="10"/>
      <c r="BJ867" s="10"/>
      <c r="BK867" s="10"/>
      <c r="BL867" s="10"/>
      <c r="BM867" s="10"/>
      <c r="BN867" s="10"/>
      <c r="BO867" s="10"/>
      <c r="BP867" s="10"/>
      <c r="BQ867" s="10"/>
      <c r="BR867" s="10"/>
      <c r="BS867" s="10"/>
    </row>
    <row r="868" spans="1:71" x14ac:dyDescent="0.25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10"/>
      <c r="V868" s="10"/>
      <c r="W868" s="10"/>
      <c r="X868" s="10"/>
      <c r="Y868" s="10"/>
      <c r="Z868" s="10"/>
      <c r="AA868" s="10"/>
      <c r="AB868" s="10"/>
      <c r="AC868" s="10"/>
      <c r="AD868" s="10"/>
      <c r="AE868" s="10"/>
      <c r="AF868" s="10"/>
      <c r="AG868" s="10"/>
      <c r="AH868" s="10"/>
      <c r="AI868" s="10"/>
      <c r="AJ868" s="10"/>
      <c r="AK868" s="10"/>
      <c r="AL868" s="10"/>
      <c r="AM868" s="10"/>
      <c r="AN868" s="10"/>
      <c r="AO868" s="10"/>
      <c r="AP868" s="10"/>
      <c r="AQ868" s="10"/>
      <c r="AR868" s="10"/>
      <c r="AS868" s="10"/>
      <c r="AT868" s="10"/>
      <c r="AU868" s="10"/>
      <c r="AV868" s="10"/>
      <c r="AW868" s="10"/>
      <c r="AX868" s="10"/>
      <c r="AY868" s="10"/>
      <c r="AZ868" s="10"/>
      <c r="BA868" s="10"/>
      <c r="BB868" s="10"/>
      <c r="BC868" s="10"/>
      <c r="BD868" s="10"/>
      <c r="BE868" s="10"/>
      <c r="BF868" s="10"/>
      <c r="BG868" s="10"/>
      <c r="BH868" s="10"/>
      <c r="BI868" s="10"/>
      <c r="BJ868" s="10"/>
      <c r="BK868" s="10"/>
      <c r="BL868" s="10"/>
      <c r="BM868" s="10"/>
      <c r="BN868" s="10"/>
      <c r="BO868" s="10"/>
      <c r="BP868" s="10"/>
      <c r="BQ868" s="10"/>
      <c r="BR868" s="10"/>
      <c r="BS868" s="10"/>
    </row>
    <row r="869" spans="1:71" x14ac:dyDescent="0.25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10"/>
      <c r="V869" s="10"/>
      <c r="W869" s="10"/>
      <c r="X869" s="10"/>
      <c r="Y869" s="10"/>
      <c r="Z869" s="10"/>
      <c r="AA869" s="10"/>
      <c r="AB869" s="10"/>
      <c r="AC869" s="10"/>
      <c r="AD869" s="10"/>
      <c r="AE869" s="10"/>
      <c r="AF869" s="10"/>
      <c r="AG869" s="10"/>
      <c r="AH869" s="10"/>
      <c r="AI869" s="10"/>
      <c r="AJ869" s="10"/>
      <c r="AK869" s="10"/>
      <c r="AL869" s="10"/>
      <c r="AM869" s="10"/>
      <c r="AN869" s="10"/>
      <c r="AO869" s="10"/>
      <c r="AP869" s="10"/>
      <c r="AQ869" s="10"/>
      <c r="AR869" s="10"/>
      <c r="AS869" s="10"/>
      <c r="AT869" s="10"/>
      <c r="AU869" s="10"/>
      <c r="AV869" s="10"/>
      <c r="AW869" s="10"/>
      <c r="AX869" s="10"/>
      <c r="AY869" s="10"/>
      <c r="AZ869" s="10"/>
      <c r="BA869" s="10"/>
      <c r="BB869" s="10"/>
      <c r="BC869" s="10"/>
      <c r="BD869" s="10"/>
      <c r="BE869" s="10"/>
      <c r="BF869" s="10"/>
      <c r="BG869" s="10"/>
      <c r="BH869" s="10"/>
      <c r="BI869" s="10"/>
      <c r="BJ869" s="10"/>
      <c r="BK869" s="10"/>
      <c r="BL869" s="10"/>
      <c r="BM869" s="10"/>
      <c r="BN869" s="10"/>
      <c r="BO869" s="10"/>
      <c r="BP869" s="10"/>
      <c r="BQ869" s="10"/>
      <c r="BR869" s="10"/>
      <c r="BS869" s="10"/>
    </row>
    <row r="870" spans="1:71" x14ac:dyDescent="0.25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10"/>
      <c r="V870" s="10"/>
      <c r="W870" s="10"/>
      <c r="X870" s="10"/>
      <c r="Y870" s="10"/>
      <c r="Z870" s="10"/>
      <c r="AA870" s="10"/>
      <c r="AB870" s="10"/>
      <c r="AC870" s="10"/>
      <c r="AD870" s="10"/>
      <c r="AE870" s="10"/>
      <c r="AF870" s="10"/>
      <c r="AG870" s="10"/>
      <c r="AH870" s="10"/>
      <c r="AI870" s="10"/>
      <c r="AJ870" s="10"/>
      <c r="AK870" s="10"/>
      <c r="AL870" s="10"/>
      <c r="AM870" s="10"/>
      <c r="AN870" s="10"/>
      <c r="AO870" s="10"/>
      <c r="AP870" s="10"/>
      <c r="AQ870" s="10"/>
      <c r="AR870" s="10"/>
      <c r="AS870" s="10"/>
      <c r="AT870" s="10"/>
      <c r="AU870" s="10"/>
      <c r="AV870" s="10"/>
      <c r="AW870" s="10"/>
      <c r="AX870" s="10"/>
      <c r="AY870" s="10"/>
      <c r="AZ870" s="10"/>
      <c r="BA870" s="10"/>
      <c r="BB870" s="10"/>
      <c r="BC870" s="10"/>
      <c r="BD870" s="10"/>
      <c r="BE870" s="10"/>
      <c r="BF870" s="10"/>
      <c r="BG870" s="10"/>
      <c r="BH870" s="10"/>
      <c r="BI870" s="10"/>
      <c r="BJ870" s="10"/>
      <c r="BK870" s="10"/>
      <c r="BL870" s="10"/>
      <c r="BM870" s="10"/>
      <c r="BN870" s="10"/>
      <c r="BO870" s="10"/>
      <c r="BP870" s="10"/>
      <c r="BQ870" s="10"/>
      <c r="BR870" s="10"/>
      <c r="BS870" s="10"/>
    </row>
    <row r="871" spans="1:71" x14ac:dyDescent="0.25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10"/>
      <c r="V871" s="10"/>
      <c r="W871" s="10"/>
      <c r="X871" s="10"/>
      <c r="Y871" s="10"/>
      <c r="Z871" s="10"/>
      <c r="AA871" s="10"/>
      <c r="AB871" s="10"/>
      <c r="AC871" s="10"/>
      <c r="AD871" s="10"/>
      <c r="AE871" s="10"/>
      <c r="AF871" s="10"/>
      <c r="AG871" s="10"/>
      <c r="AH871" s="10"/>
      <c r="AI871" s="10"/>
      <c r="AJ871" s="10"/>
      <c r="AK871" s="10"/>
      <c r="AL871" s="10"/>
      <c r="AM871" s="10"/>
      <c r="AN871" s="10"/>
      <c r="AO871" s="10"/>
      <c r="AP871" s="10"/>
      <c r="AQ871" s="10"/>
      <c r="AR871" s="10"/>
      <c r="AS871" s="10"/>
      <c r="AT871" s="10"/>
      <c r="AU871" s="10"/>
      <c r="AV871" s="10"/>
      <c r="AW871" s="10"/>
      <c r="AX871" s="10"/>
      <c r="AY871" s="10"/>
      <c r="AZ871" s="10"/>
      <c r="BA871" s="10"/>
      <c r="BB871" s="10"/>
      <c r="BC871" s="10"/>
      <c r="BD871" s="10"/>
      <c r="BE871" s="10"/>
      <c r="BF871" s="10"/>
      <c r="BG871" s="10"/>
      <c r="BH871" s="10"/>
      <c r="BI871" s="10"/>
      <c r="BJ871" s="10"/>
      <c r="BK871" s="10"/>
      <c r="BL871" s="10"/>
      <c r="BM871" s="10"/>
      <c r="BN871" s="10"/>
      <c r="BO871" s="10"/>
      <c r="BP871" s="10"/>
      <c r="BQ871" s="10"/>
      <c r="BR871" s="10"/>
      <c r="BS871" s="10"/>
    </row>
    <row r="872" spans="1:71" x14ac:dyDescent="0.25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10"/>
      <c r="V872" s="10"/>
      <c r="W872" s="10"/>
      <c r="X872" s="10"/>
      <c r="Y872" s="10"/>
      <c r="Z872" s="10"/>
      <c r="AA872" s="10"/>
      <c r="AB872" s="10"/>
      <c r="AC872" s="10"/>
      <c r="AD872" s="10"/>
      <c r="AE872" s="10"/>
      <c r="AF872" s="10"/>
      <c r="AG872" s="10"/>
      <c r="AH872" s="10"/>
      <c r="AI872" s="10"/>
      <c r="AJ872" s="10"/>
      <c r="AK872" s="10"/>
      <c r="AL872" s="10"/>
      <c r="AM872" s="10"/>
      <c r="AN872" s="10"/>
      <c r="AO872" s="10"/>
      <c r="AP872" s="10"/>
      <c r="AQ872" s="10"/>
      <c r="AR872" s="10"/>
      <c r="AS872" s="10"/>
      <c r="AT872" s="10"/>
      <c r="AU872" s="10"/>
      <c r="AV872" s="10"/>
      <c r="AW872" s="10"/>
      <c r="AX872" s="10"/>
      <c r="AY872" s="10"/>
      <c r="AZ872" s="10"/>
      <c r="BA872" s="10"/>
      <c r="BB872" s="10"/>
      <c r="BC872" s="10"/>
      <c r="BD872" s="10"/>
      <c r="BE872" s="10"/>
      <c r="BF872" s="10"/>
      <c r="BG872" s="10"/>
      <c r="BH872" s="10"/>
      <c r="BI872" s="10"/>
      <c r="BJ872" s="10"/>
      <c r="BK872" s="10"/>
      <c r="BL872" s="10"/>
      <c r="BM872" s="10"/>
      <c r="BN872" s="10"/>
      <c r="BO872" s="10"/>
      <c r="BP872" s="10"/>
      <c r="BQ872" s="10"/>
      <c r="BR872" s="10"/>
      <c r="BS872" s="10"/>
    </row>
    <row r="873" spans="1:71" x14ac:dyDescent="0.25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10"/>
      <c r="V873" s="10"/>
      <c r="W873" s="10"/>
      <c r="X873" s="10"/>
      <c r="Y873" s="10"/>
      <c r="Z873" s="10"/>
      <c r="AA873" s="10"/>
      <c r="AB873" s="10"/>
      <c r="AC873" s="10"/>
      <c r="AD873" s="10"/>
      <c r="AE873" s="10"/>
      <c r="AF873" s="10"/>
      <c r="AG873" s="10"/>
      <c r="AH873" s="10"/>
      <c r="AI873" s="10"/>
      <c r="AJ873" s="10"/>
      <c r="AK873" s="10"/>
      <c r="AL873" s="10"/>
      <c r="AM873" s="10"/>
      <c r="AN873" s="10"/>
      <c r="AO873" s="10"/>
      <c r="AP873" s="10"/>
      <c r="AQ873" s="10"/>
      <c r="AR873" s="10"/>
      <c r="AS873" s="10"/>
      <c r="AT873" s="10"/>
      <c r="AU873" s="10"/>
      <c r="AV873" s="10"/>
      <c r="AW873" s="10"/>
      <c r="AX873" s="10"/>
      <c r="AY873" s="10"/>
      <c r="AZ873" s="10"/>
      <c r="BA873" s="10"/>
      <c r="BB873" s="10"/>
      <c r="BC873" s="10"/>
      <c r="BD873" s="10"/>
      <c r="BE873" s="10"/>
      <c r="BF873" s="10"/>
      <c r="BG873" s="10"/>
      <c r="BH873" s="10"/>
      <c r="BI873" s="10"/>
      <c r="BJ873" s="10"/>
      <c r="BK873" s="10"/>
      <c r="BL873" s="10"/>
      <c r="BM873" s="10"/>
      <c r="BN873" s="10"/>
      <c r="BO873" s="10"/>
      <c r="BP873" s="10"/>
      <c r="BQ873" s="10"/>
      <c r="BR873" s="10"/>
      <c r="BS873" s="10"/>
    </row>
    <row r="874" spans="1:71" x14ac:dyDescent="0.25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10"/>
      <c r="V874" s="10"/>
      <c r="W874" s="10"/>
      <c r="X874" s="10"/>
      <c r="Y874" s="10"/>
      <c r="Z874" s="10"/>
      <c r="AA874" s="10"/>
      <c r="AB874" s="10"/>
      <c r="AC874" s="10"/>
      <c r="AD874" s="10"/>
      <c r="AE874" s="10"/>
      <c r="AF874" s="10"/>
      <c r="AG874" s="10"/>
      <c r="AH874" s="10"/>
      <c r="AI874" s="10"/>
      <c r="AJ874" s="10"/>
      <c r="AK874" s="10"/>
      <c r="AL874" s="10"/>
      <c r="AM874" s="10"/>
      <c r="AN874" s="10"/>
      <c r="AO874" s="10"/>
      <c r="AP874" s="10"/>
      <c r="AQ874" s="10"/>
      <c r="AR874" s="10"/>
      <c r="AS874" s="10"/>
      <c r="AT874" s="10"/>
      <c r="AU874" s="10"/>
      <c r="AV874" s="10"/>
      <c r="AW874" s="10"/>
      <c r="AX874" s="10"/>
      <c r="AY874" s="10"/>
      <c r="AZ874" s="10"/>
      <c r="BA874" s="10"/>
      <c r="BB874" s="10"/>
      <c r="BC874" s="10"/>
      <c r="BD874" s="10"/>
      <c r="BE874" s="10"/>
      <c r="BF874" s="10"/>
      <c r="BG874" s="10"/>
      <c r="BH874" s="10"/>
      <c r="BI874" s="10"/>
      <c r="BJ874" s="10"/>
      <c r="BK874" s="10"/>
      <c r="BL874" s="10"/>
      <c r="BM874" s="10"/>
      <c r="BN874" s="10"/>
      <c r="BO874" s="10"/>
      <c r="BP874" s="10"/>
      <c r="BQ874" s="10"/>
      <c r="BR874" s="10"/>
      <c r="BS874" s="10"/>
    </row>
    <row r="875" spans="1:71" x14ac:dyDescent="0.25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10"/>
      <c r="V875" s="10"/>
      <c r="W875" s="10"/>
      <c r="X875" s="10"/>
      <c r="Y875" s="10"/>
      <c r="Z875" s="10"/>
      <c r="AA875" s="10"/>
      <c r="AB875" s="10"/>
      <c r="AC875" s="10"/>
      <c r="AD875" s="10"/>
      <c r="AE875" s="10"/>
      <c r="AF875" s="10"/>
      <c r="AG875" s="10"/>
      <c r="AH875" s="10"/>
      <c r="AI875" s="10"/>
      <c r="AJ875" s="10"/>
      <c r="AK875" s="10"/>
      <c r="AL875" s="10"/>
      <c r="AM875" s="10"/>
      <c r="AN875" s="10"/>
      <c r="AO875" s="10"/>
      <c r="AP875" s="10"/>
      <c r="AQ875" s="10"/>
      <c r="AR875" s="10"/>
      <c r="AS875" s="10"/>
      <c r="AT875" s="10"/>
      <c r="AU875" s="10"/>
      <c r="AV875" s="10"/>
      <c r="AW875" s="10"/>
      <c r="AX875" s="10"/>
      <c r="AY875" s="10"/>
      <c r="AZ875" s="10"/>
      <c r="BA875" s="10"/>
      <c r="BB875" s="10"/>
      <c r="BC875" s="10"/>
      <c r="BD875" s="10"/>
      <c r="BE875" s="10"/>
      <c r="BF875" s="10"/>
      <c r="BG875" s="10"/>
      <c r="BH875" s="10"/>
      <c r="BI875" s="10"/>
      <c r="BJ875" s="10"/>
      <c r="BK875" s="10"/>
      <c r="BL875" s="10"/>
      <c r="BM875" s="10"/>
      <c r="BN875" s="10"/>
      <c r="BO875" s="10"/>
      <c r="BP875" s="10"/>
      <c r="BQ875" s="10"/>
      <c r="BR875" s="10"/>
      <c r="BS875" s="10"/>
    </row>
    <row r="876" spans="1:71" x14ac:dyDescent="0.25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10"/>
      <c r="V876" s="10"/>
      <c r="W876" s="10"/>
      <c r="X876" s="10"/>
      <c r="Y876" s="10"/>
      <c r="Z876" s="10"/>
      <c r="AA876" s="10"/>
      <c r="AB876" s="10"/>
      <c r="AC876" s="10"/>
      <c r="AD876" s="10"/>
      <c r="AE876" s="10"/>
      <c r="AF876" s="10"/>
      <c r="AG876" s="10"/>
      <c r="AH876" s="10"/>
      <c r="AI876" s="10"/>
      <c r="AJ876" s="10"/>
      <c r="AK876" s="10"/>
      <c r="AL876" s="10"/>
      <c r="AM876" s="10"/>
      <c r="AN876" s="10"/>
      <c r="AO876" s="10"/>
      <c r="AP876" s="10"/>
      <c r="AQ876" s="10"/>
      <c r="AR876" s="10"/>
      <c r="AS876" s="10"/>
      <c r="AT876" s="10"/>
      <c r="AU876" s="10"/>
      <c r="AV876" s="10"/>
      <c r="AW876" s="10"/>
      <c r="AX876" s="10"/>
      <c r="AY876" s="10"/>
      <c r="AZ876" s="10"/>
      <c r="BA876" s="10"/>
      <c r="BB876" s="10"/>
      <c r="BC876" s="10"/>
      <c r="BD876" s="10"/>
      <c r="BE876" s="10"/>
      <c r="BF876" s="10"/>
      <c r="BG876" s="10"/>
      <c r="BH876" s="10"/>
      <c r="BI876" s="10"/>
      <c r="BJ876" s="10"/>
      <c r="BK876" s="10"/>
      <c r="BL876" s="10"/>
      <c r="BM876" s="10"/>
      <c r="BN876" s="10"/>
      <c r="BO876" s="10"/>
      <c r="BP876" s="10"/>
      <c r="BQ876" s="10"/>
      <c r="BR876" s="10"/>
      <c r="BS876" s="10"/>
    </row>
    <row r="877" spans="1:71" x14ac:dyDescent="0.25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10"/>
      <c r="BD877" s="10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</row>
    <row r="878" spans="1:71" x14ac:dyDescent="0.25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10"/>
      <c r="BD878" s="10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</row>
    <row r="879" spans="1:71" x14ac:dyDescent="0.25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10"/>
      <c r="V879" s="10"/>
      <c r="W879" s="10"/>
      <c r="X879" s="10"/>
      <c r="Y879" s="10"/>
      <c r="Z879" s="10"/>
      <c r="AA879" s="10"/>
      <c r="AB879" s="10"/>
      <c r="AC879" s="10"/>
      <c r="AD879" s="10"/>
      <c r="AE879" s="10"/>
      <c r="AF879" s="10"/>
      <c r="AG879" s="10"/>
      <c r="AH879" s="10"/>
      <c r="AI879" s="10"/>
      <c r="AJ879" s="10"/>
      <c r="AK879" s="10"/>
      <c r="AL879" s="10"/>
      <c r="AM879" s="10"/>
      <c r="AN879" s="10"/>
      <c r="AO879" s="10"/>
      <c r="AP879" s="10"/>
      <c r="AQ879" s="10"/>
      <c r="AR879" s="10"/>
      <c r="AS879" s="10"/>
      <c r="AT879" s="10"/>
      <c r="AU879" s="10"/>
      <c r="AV879" s="10"/>
      <c r="AW879" s="10"/>
      <c r="AX879" s="10"/>
      <c r="AY879" s="10"/>
      <c r="AZ879" s="10"/>
      <c r="BA879" s="10"/>
      <c r="BB879" s="10"/>
      <c r="BC879" s="10"/>
      <c r="BD879" s="10"/>
      <c r="BE879" s="10"/>
      <c r="BF879" s="10"/>
      <c r="BG879" s="10"/>
      <c r="BH879" s="10"/>
      <c r="BI879" s="10"/>
      <c r="BJ879" s="10"/>
      <c r="BK879" s="10"/>
      <c r="BL879" s="10"/>
      <c r="BM879" s="10"/>
      <c r="BN879" s="10"/>
      <c r="BO879" s="10"/>
      <c r="BP879" s="10"/>
      <c r="BQ879" s="10"/>
      <c r="BR879" s="10"/>
      <c r="BS879" s="10"/>
    </row>
    <row r="880" spans="1:71" x14ac:dyDescent="0.25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10"/>
      <c r="V880" s="10"/>
      <c r="W880" s="10"/>
      <c r="X880" s="10"/>
      <c r="Y880" s="10"/>
      <c r="Z880" s="10"/>
      <c r="AA880" s="10"/>
      <c r="AB880" s="10"/>
      <c r="AC880" s="10"/>
      <c r="AD880" s="10"/>
      <c r="AE880" s="10"/>
      <c r="AF880" s="10"/>
      <c r="AG880" s="10"/>
      <c r="AH880" s="10"/>
      <c r="AI880" s="10"/>
      <c r="AJ880" s="10"/>
      <c r="AK880" s="10"/>
      <c r="AL880" s="10"/>
      <c r="AM880" s="10"/>
      <c r="AN880" s="10"/>
      <c r="AO880" s="10"/>
      <c r="AP880" s="10"/>
      <c r="AQ880" s="10"/>
      <c r="AR880" s="10"/>
      <c r="AS880" s="10"/>
      <c r="AT880" s="10"/>
      <c r="AU880" s="10"/>
      <c r="AV880" s="10"/>
      <c r="AW880" s="10"/>
      <c r="AX880" s="10"/>
      <c r="AY880" s="10"/>
      <c r="AZ880" s="10"/>
      <c r="BA880" s="10"/>
      <c r="BB880" s="10"/>
      <c r="BC880" s="10"/>
      <c r="BD880" s="10"/>
      <c r="BE880" s="10"/>
      <c r="BF880" s="10"/>
      <c r="BG880" s="10"/>
      <c r="BH880" s="10"/>
      <c r="BI880" s="10"/>
      <c r="BJ880" s="10"/>
      <c r="BK880" s="10"/>
      <c r="BL880" s="10"/>
      <c r="BM880" s="10"/>
      <c r="BN880" s="10"/>
      <c r="BO880" s="10"/>
      <c r="BP880" s="10"/>
      <c r="BQ880" s="10"/>
      <c r="BR880" s="10"/>
      <c r="BS880" s="10"/>
    </row>
    <row r="881" spans="1:71" x14ac:dyDescent="0.25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10"/>
      <c r="V881" s="10"/>
      <c r="W881" s="10"/>
      <c r="X881" s="10"/>
      <c r="Y881" s="10"/>
      <c r="Z881" s="10"/>
      <c r="AA881" s="10"/>
      <c r="AB881" s="10"/>
      <c r="AC881" s="10"/>
      <c r="AD881" s="10"/>
      <c r="AE881" s="10"/>
      <c r="AF881" s="10"/>
      <c r="AG881" s="10"/>
      <c r="AH881" s="10"/>
      <c r="AI881" s="10"/>
      <c r="AJ881" s="10"/>
      <c r="AK881" s="10"/>
      <c r="AL881" s="10"/>
      <c r="AM881" s="10"/>
      <c r="AN881" s="10"/>
      <c r="AO881" s="10"/>
      <c r="AP881" s="10"/>
      <c r="AQ881" s="10"/>
      <c r="AR881" s="10"/>
      <c r="AS881" s="10"/>
      <c r="AT881" s="10"/>
      <c r="AU881" s="10"/>
      <c r="AV881" s="10"/>
      <c r="AW881" s="10"/>
      <c r="AX881" s="10"/>
      <c r="AY881" s="10"/>
      <c r="AZ881" s="10"/>
      <c r="BA881" s="10"/>
      <c r="BB881" s="10"/>
      <c r="BC881" s="10"/>
      <c r="BD881" s="10"/>
      <c r="BE881" s="10"/>
      <c r="BF881" s="10"/>
      <c r="BG881" s="10"/>
      <c r="BH881" s="10"/>
      <c r="BI881" s="10"/>
      <c r="BJ881" s="10"/>
      <c r="BK881" s="10"/>
      <c r="BL881" s="10"/>
      <c r="BM881" s="10"/>
      <c r="BN881" s="10"/>
      <c r="BO881" s="10"/>
      <c r="BP881" s="10"/>
      <c r="BQ881" s="10"/>
      <c r="BR881" s="10"/>
      <c r="BS881" s="10"/>
    </row>
    <row r="882" spans="1:71" x14ac:dyDescent="0.25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10"/>
      <c r="V882" s="10"/>
      <c r="W882" s="10"/>
      <c r="X882" s="10"/>
      <c r="Y882" s="10"/>
      <c r="Z882" s="10"/>
      <c r="AA882" s="10"/>
      <c r="AB882" s="10"/>
      <c r="AC882" s="10"/>
      <c r="AD882" s="10"/>
      <c r="AE882" s="10"/>
      <c r="AF882" s="10"/>
      <c r="AG882" s="10"/>
      <c r="AH882" s="10"/>
      <c r="AI882" s="10"/>
      <c r="AJ882" s="10"/>
      <c r="AK882" s="10"/>
      <c r="AL882" s="10"/>
      <c r="AM882" s="10"/>
      <c r="AN882" s="10"/>
      <c r="AO882" s="10"/>
      <c r="AP882" s="10"/>
      <c r="AQ882" s="10"/>
      <c r="AR882" s="10"/>
      <c r="AS882" s="10"/>
      <c r="AT882" s="10"/>
      <c r="AU882" s="10"/>
      <c r="AV882" s="10"/>
      <c r="AW882" s="10"/>
      <c r="AX882" s="10"/>
      <c r="AY882" s="10"/>
      <c r="AZ882" s="10"/>
      <c r="BA882" s="10"/>
      <c r="BB882" s="10"/>
      <c r="BC882" s="10"/>
      <c r="BD882" s="10"/>
      <c r="BE882" s="10"/>
      <c r="BF882" s="10"/>
      <c r="BG882" s="10"/>
      <c r="BH882" s="10"/>
      <c r="BI882" s="10"/>
      <c r="BJ882" s="10"/>
      <c r="BK882" s="10"/>
      <c r="BL882" s="10"/>
      <c r="BM882" s="10"/>
      <c r="BN882" s="10"/>
      <c r="BO882" s="10"/>
      <c r="BP882" s="10"/>
      <c r="BQ882" s="10"/>
      <c r="BR882" s="10"/>
      <c r="BS882" s="10"/>
    </row>
    <row r="883" spans="1:71" x14ac:dyDescent="0.25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10"/>
      <c r="V883" s="10"/>
      <c r="W883" s="10"/>
      <c r="X883" s="10"/>
      <c r="Y883" s="10"/>
      <c r="Z883" s="10"/>
      <c r="AA883" s="10"/>
      <c r="AB883" s="10"/>
      <c r="AC883" s="10"/>
      <c r="AD883" s="10"/>
      <c r="AE883" s="10"/>
      <c r="AF883" s="10"/>
      <c r="AG883" s="10"/>
      <c r="AH883" s="10"/>
      <c r="AI883" s="10"/>
      <c r="AJ883" s="10"/>
      <c r="AK883" s="10"/>
      <c r="AL883" s="10"/>
      <c r="AM883" s="10"/>
      <c r="AN883" s="10"/>
      <c r="AO883" s="10"/>
      <c r="AP883" s="10"/>
      <c r="AQ883" s="10"/>
      <c r="AR883" s="10"/>
      <c r="AS883" s="10"/>
      <c r="AT883" s="10"/>
      <c r="AU883" s="10"/>
      <c r="AV883" s="10"/>
      <c r="AW883" s="10"/>
      <c r="AX883" s="10"/>
      <c r="AY883" s="10"/>
      <c r="AZ883" s="10"/>
      <c r="BA883" s="10"/>
      <c r="BB883" s="10"/>
      <c r="BC883" s="10"/>
      <c r="BD883" s="10"/>
      <c r="BE883" s="10"/>
      <c r="BF883" s="10"/>
      <c r="BG883" s="10"/>
      <c r="BH883" s="10"/>
      <c r="BI883" s="10"/>
      <c r="BJ883" s="10"/>
      <c r="BK883" s="10"/>
      <c r="BL883" s="10"/>
      <c r="BM883" s="10"/>
      <c r="BN883" s="10"/>
      <c r="BO883" s="10"/>
      <c r="BP883" s="10"/>
      <c r="BQ883" s="10"/>
      <c r="BR883" s="10"/>
      <c r="BS883" s="10"/>
    </row>
    <row r="884" spans="1:71" x14ac:dyDescent="0.25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10"/>
      <c r="V884" s="10"/>
      <c r="W884" s="10"/>
      <c r="X884" s="10"/>
      <c r="Y884" s="10"/>
      <c r="Z884" s="10"/>
      <c r="AA884" s="10"/>
      <c r="AB884" s="10"/>
      <c r="AC884" s="10"/>
      <c r="AD884" s="10"/>
      <c r="AE884" s="10"/>
      <c r="AF884" s="10"/>
      <c r="AG884" s="10"/>
      <c r="AH884" s="10"/>
      <c r="AI884" s="10"/>
      <c r="AJ884" s="10"/>
      <c r="AK884" s="10"/>
      <c r="AL884" s="10"/>
      <c r="AM884" s="10"/>
      <c r="AN884" s="10"/>
      <c r="AO884" s="10"/>
      <c r="AP884" s="10"/>
      <c r="AQ884" s="10"/>
      <c r="AR884" s="10"/>
      <c r="AS884" s="10"/>
      <c r="AT884" s="10"/>
      <c r="AU884" s="10"/>
      <c r="AV884" s="10"/>
      <c r="AW884" s="10"/>
      <c r="AX884" s="10"/>
      <c r="AY884" s="10"/>
      <c r="AZ884" s="10"/>
      <c r="BA884" s="10"/>
      <c r="BB884" s="10"/>
      <c r="BC884" s="10"/>
      <c r="BD884" s="10"/>
      <c r="BE884" s="10"/>
      <c r="BF884" s="10"/>
      <c r="BG884" s="10"/>
      <c r="BH884" s="10"/>
      <c r="BI884" s="10"/>
      <c r="BJ884" s="10"/>
      <c r="BK884" s="10"/>
      <c r="BL884" s="10"/>
      <c r="BM884" s="10"/>
      <c r="BN884" s="10"/>
      <c r="BO884" s="10"/>
      <c r="BP884" s="10"/>
      <c r="BQ884" s="10"/>
      <c r="BR884" s="10"/>
      <c r="BS884" s="10"/>
    </row>
    <row r="885" spans="1:71" x14ac:dyDescent="0.25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10"/>
      <c r="V885" s="10"/>
      <c r="W885" s="10"/>
      <c r="X885" s="10"/>
      <c r="Y885" s="10"/>
      <c r="Z885" s="10"/>
      <c r="AA885" s="10"/>
      <c r="AB885" s="10"/>
      <c r="AC885" s="10"/>
      <c r="AD885" s="10"/>
      <c r="AE885" s="10"/>
      <c r="AF885" s="10"/>
      <c r="AG885" s="10"/>
      <c r="AH885" s="10"/>
      <c r="AI885" s="10"/>
      <c r="AJ885" s="10"/>
      <c r="AK885" s="10"/>
      <c r="AL885" s="10"/>
      <c r="AM885" s="10"/>
      <c r="AN885" s="10"/>
      <c r="AO885" s="10"/>
      <c r="AP885" s="10"/>
      <c r="AQ885" s="10"/>
      <c r="AR885" s="10"/>
      <c r="AS885" s="10"/>
      <c r="AT885" s="10"/>
      <c r="AU885" s="10"/>
      <c r="AV885" s="10"/>
      <c r="AW885" s="10"/>
      <c r="AX885" s="10"/>
      <c r="AY885" s="10"/>
      <c r="AZ885" s="10"/>
      <c r="BA885" s="10"/>
      <c r="BB885" s="10"/>
      <c r="BC885" s="10"/>
      <c r="BD885" s="10"/>
      <c r="BE885" s="10"/>
      <c r="BF885" s="10"/>
      <c r="BG885" s="10"/>
      <c r="BH885" s="10"/>
      <c r="BI885" s="10"/>
      <c r="BJ885" s="10"/>
      <c r="BK885" s="10"/>
      <c r="BL885" s="10"/>
      <c r="BM885" s="10"/>
      <c r="BN885" s="10"/>
      <c r="BO885" s="10"/>
      <c r="BP885" s="10"/>
      <c r="BQ885" s="10"/>
      <c r="BR885" s="10"/>
      <c r="BS885" s="10"/>
    </row>
    <row r="886" spans="1:71" x14ac:dyDescent="0.25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10"/>
      <c r="V886" s="10"/>
      <c r="W886" s="10"/>
      <c r="X886" s="10"/>
      <c r="Y886" s="10"/>
      <c r="Z886" s="10"/>
      <c r="AA886" s="10"/>
      <c r="AB886" s="10"/>
      <c r="AC886" s="10"/>
      <c r="AD886" s="10"/>
      <c r="AE886" s="10"/>
      <c r="AF886" s="10"/>
      <c r="AG886" s="10"/>
      <c r="AH886" s="10"/>
      <c r="AI886" s="10"/>
      <c r="AJ886" s="10"/>
      <c r="AK886" s="10"/>
      <c r="AL886" s="10"/>
      <c r="AM886" s="10"/>
      <c r="AN886" s="10"/>
      <c r="AO886" s="10"/>
      <c r="AP886" s="10"/>
      <c r="AQ886" s="10"/>
      <c r="AR886" s="10"/>
      <c r="AS886" s="10"/>
      <c r="AT886" s="10"/>
      <c r="AU886" s="10"/>
      <c r="AV886" s="10"/>
      <c r="AW886" s="10"/>
      <c r="AX886" s="10"/>
      <c r="AY886" s="10"/>
      <c r="AZ886" s="10"/>
      <c r="BA886" s="10"/>
      <c r="BB886" s="10"/>
      <c r="BC886" s="10"/>
      <c r="BD886" s="10"/>
      <c r="BE886" s="10"/>
      <c r="BF886" s="10"/>
      <c r="BG886" s="10"/>
      <c r="BH886" s="10"/>
      <c r="BI886" s="10"/>
      <c r="BJ886" s="10"/>
      <c r="BK886" s="10"/>
      <c r="BL886" s="10"/>
      <c r="BM886" s="10"/>
      <c r="BN886" s="10"/>
      <c r="BO886" s="10"/>
      <c r="BP886" s="10"/>
      <c r="BQ886" s="10"/>
      <c r="BR886" s="10"/>
      <c r="BS886" s="10"/>
    </row>
    <row r="887" spans="1:71" x14ac:dyDescent="0.25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10"/>
      <c r="V887" s="10"/>
      <c r="W887" s="10"/>
      <c r="X887" s="10"/>
      <c r="Y887" s="10"/>
      <c r="Z887" s="10"/>
      <c r="AA887" s="10"/>
      <c r="AB887" s="10"/>
      <c r="AC887" s="10"/>
      <c r="AD887" s="10"/>
      <c r="AE887" s="10"/>
      <c r="AF887" s="10"/>
      <c r="AG887" s="10"/>
      <c r="AH887" s="10"/>
      <c r="AI887" s="10"/>
      <c r="AJ887" s="10"/>
      <c r="AK887" s="10"/>
      <c r="AL887" s="10"/>
      <c r="AM887" s="10"/>
      <c r="AN887" s="10"/>
      <c r="AO887" s="10"/>
      <c r="AP887" s="10"/>
      <c r="AQ887" s="10"/>
      <c r="AR887" s="10"/>
      <c r="AS887" s="10"/>
      <c r="AT887" s="10"/>
      <c r="AU887" s="10"/>
      <c r="AV887" s="10"/>
      <c r="AW887" s="10"/>
      <c r="AX887" s="10"/>
      <c r="AY887" s="10"/>
      <c r="AZ887" s="10"/>
      <c r="BA887" s="10"/>
      <c r="BB887" s="10"/>
      <c r="BC887" s="10"/>
      <c r="BD887" s="10"/>
      <c r="BE887" s="10"/>
      <c r="BF887" s="10"/>
      <c r="BG887" s="10"/>
      <c r="BH887" s="10"/>
      <c r="BI887" s="10"/>
      <c r="BJ887" s="10"/>
      <c r="BK887" s="10"/>
      <c r="BL887" s="10"/>
      <c r="BM887" s="10"/>
      <c r="BN887" s="10"/>
      <c r="BO887" s="10"/>
      <c r="BP887" s="10"/>
      <c r="BQ887" s="10"/>
      <c r="BR887" s="10"/>
      <c r="BS887" s="10"/>
    </row>
    <row r="888" spans="1:71" x14ac:dyDescent="0.25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10"/>
      <c r="V888" s="10"/>
      <c r="W888" s="10"/>
      <c r="X888" s="10"/>
      <c r="Y888" s="10"/>
      <c r="Z888" s="10"/>
      <c r="AA888" s="10"/>
      <c r="AB888" s="10"/>
      <c r="AC888" s="10"/>
      <c r="AD888" s="10"/>
      <c r="AE888" s="10"/>
      <c r="AF888" s="10"/>
      <c r="AG888" s="10"/>
      <c r="AH888" s="10"/>
      <c r="AI888" s="10"/>
      <c r="AJ888" s="10"/>
      <c r="AK888" s="10"/>
      <c r="AL888" s="10"/>
      <c r="AM888" s="10"/>
      <c r="AN888" s="10"/>
      <c r="AO888" s="10"/>
      <c r="AP888" s="10"/>
      <c r="AQ888" s="10"/>
      <c r="AR888" s="10"/>
      <c r="AS888" s="10"/>
      <c r="AT888" s="10"/>
      <c r="AU888" s="10"/>
      <c r="AV888" s="10"/>
      <c r="AW888" s="10"/>
      <c r="AX888" s="10"/>
      <c r="AY888" s="10"/>
      <c r="AZ888" s="10"/>
      <c r="BA888" s="10"/>
      <c r="BB888" s="10"/>
      <c r="BC888" s="10"/>
      <c r="BD888" s="10"/>
      <c r="BE888" s="10"/>
      <c r="BF888" s="10"/>
      <c r="BG888" s="10"/>
      <c r="BH888" s="10"/>
      <c r="BI888" s="10"/>
      <c r="BJ888" s="10"/>
      <c r="BK888" s="10"/>
      <c r="BL888" s="10"/>
      <c r="BM888" s="10"/>
      <c r="BN888" s="10"/>
      <c r="BO888" s="10"/>
      <c r="BP888" s="10"/>
      <c r="BQ888" s="10"/>
      <c r="BR888" s="10"/>
      <c r="BS888" s="10"/>
    </row>
    <row r="889" spans="1:71" x14ac:dyDescent="0.25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10"/>
      <c r="V889" s="10"/>
      <c r="W889" s="10"/>
      <c r="X889" s="10"/>
      <c r="Y889" s="10"/>
      <c r="Z889" s="10"/>
      <c r="AA889" s="10"/>
      <c r="AB889" s="10"/>
      <c r="AC889" s="10"/>
      <c r="AD889" s="10"/>
      <c r="AE889" s="10"/>
      <c r="AF889" s="10"/>
      <c r="AG889" s="10"/>
      <c r="AH889" s="10"/>
      <c r="AI889" s="10"/>
      <c r="AJ889" s="10"/>
      <c r="AK889" s="10"/>
      <c r="AL889" s="10"/>
      <c r="AM889" s="10"/>
      <c r="AN889" s="10"/>
      <c r="AO889" s="10"/>
      <c r="AP889" s="10"/>
      <c r="AQ889" s="10"/>
      <c r="AR889" s="10"/>
      <c r="AS889" s="10"/>
      <c r="AT889" s="10"/>
      <c r="AU889" s="10"/>
      <c r="AV889" s="10"/>
      <c r="AW889" s="10"/>
      <c r="AX889" s="10"/>
      <c r="AY889" s="10"/>
      <c r="AZ889" s="10"/>
      <c r="BA889" s="10"/>
      <c r="BB889" s="10"/>
      <c r="BC889" s="10"/>
      <c r="BD889" s="10"/>
      <c r="BE889" s="10"/>
      <c r="BF889" s="10"/>
      <c r="BG889" s="10"/>
      <c r="BH889" s="10"/>
      <c r="BI889" s="10"/>
      <c r="BJ889" s="10"/>
      <c r="BK889" s="10"/>
      <c r="BL889" s="10"/>
      <c r="BM889" s="10"/>
      <c r="BN889" s="10"/>
      <c r="BO889" s="10"/>
      <c r="BP889" s="10"/>
      <c r="BQ889" s="10"/>
      <c r="BR889" s="10"/>
      <c r="BS889" s="10"/>
    </row>
    <row r="890" spans="1:71" x14ac:dyDescent="0.25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10"/>
      <c r="V890" s="10"/>
      <c r="W890" s="10"/>
      <c r="X890" s="10"/>
      <c r="Y890" s="10"/>
      <c r="Z890" s="10"/>
      <c r="AA890" s="10"/>
      <c r="AB890" s="10"/>
      <c r="AC890" s="10"/>
      <c r="AD890" s="10"/>
      <c r="AE890" s="10"/>
      <c r="AF890" s="10"/>
      <c r="AG890" s="10"/>
      <c r="AH890" s="10"/>
      <c r="AI890" s="10"/>
      <c r="AJ890" s="10"/>
      <c r="AK890" s="10"/>
      <c r="AL890" s="10"/>
      <c r="AM890" s="10"/>
      <c r="AN890" s="10"/>
      <c r="AO890" s="10"/>
      <c r="AP890" s="10"/>
      <c r="AQ890" s="10"/>
      <c r="AR890" s="10"/>
      <c r="AS890" s="10"/>
      <c r="AT890" s="10"/>
      <c r="AU890" s="10"/>
      <c r="AV890" s="10"/>
      <c r="AW890" s="10"/>
      <c r="AX890" s="10"/>
      <c r="AY890" s="10"/>
      <c r="AZ890" s="10"/>
      <c r="BA890" s="10"/>
      <c r="BB890" s="10"/>
      <c r="BC890" s="10"/>
      <c r="BD890" s="10"/>
      <c r="BE890" s="10"/>
      <c r="BF890" s="10"/>
      <c r="BG890" s="10"/>
      <c r="BH890" s="10"/>
      <c r="BI890" s="10"/>
      <c r="BJ890" s="10"/>
      <c r="BK890" s="10"/>
      <c r="BL890" s="10"/>
      <c r="BM890" s="10"/>
      <c r="BN890" s="10"/>
      <c r="BO890" s="10"/>
      <c r="BP890" s="10"/>
      <c r="BQ890" s="10"/>
      <c r="BR890" s="10"/>
      <c r="BS890" s="10"/>
    </row>
    <row r="891" spans="1:71" x14ac:dyDescent="0.25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10"/>
      <c r="V891" s="10"/>
      <c r="W891" s="10"/>
      <c r="X891" s="10"/>
      <c r="Y891" s="10"/>
      <c r="Z891" s="10"/>
      <c r="AA891" s="10"/>
      <c r="AB891" s="10"/>
      <c r="AC891" s="10"/>
      <c r="AD891" s="10"/>
      <c r="AE891" s="10"/>
      <c r="AF891" s="10"/>
      <c r="AG891" s="10"/>
      <c r="AH891" s="10"/>
      <c r="AI891" s="10"/>
      <c r="AJ891" s="10"/>
      <c r="AK891" s="10"/>
      <c r="AL891" s="10"/>
      <c r="AM891" s="10"/>
      <c r="AN891" s="10"/>
      <c r="AO891" s="10"/>
      <c r="AP891" s="10"/>
      <c r="AQ891" s="10"/>
      <c r="AR891" s="10"/>
      <c r="AS891" s="10"/>
      <c r="AT891" s="10"/>
      <c r="AU891" s="10"/>
      <c r="AV891" s="10"/>
      <c r="AW891" s="10"/>
      <c r="AX891" s="10"/>
      <c r="AY891" s="10"/>
      <c r="AZ891" s="10"/>
      <c r="BA891" s="10"/>
      <c r="BB891" s="10"/>
      <c r="BC891" s="10"/>
      <c r="BD891" s="10"/>
      <c r="BE891" s="10"/>
      <c r="BF891" s="10"/>
      <c r="BG891" s="10"/>
      <c r="BH891" s="10"/>
      <c r="BI891" s="10"/>
      <c r="BJ891" s="10"/>
      <c r="BK891" s="10"/>
      <c r="BL891" s="10"/>
      <c r="BM891" s="10"/>
      <c r="BN891" s="10"/>
      <c r="BO891" s="10"/>
      <c r="BP891" s="10"/>
      <c r="BQ891" s="10"/>
      <c r="BR891" s="10"/>
      <c r="BS891" s="10"/>
    </row>
    <row r="892" spans="1:71" x14ac:dyDescent="0.25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10"/>
      <c r="V892" s="10"/>
      <c r="W892" s="10"/>
      <c r="X892" s="10"/>
      <c r="Y892" s="10"/>
      <c r="Z892" s="10"/>
      <c r="AA892" s="10"/>
      <c r="AB892" s="10"/>
      <c r="AC892" s="10"/>
      <c r="AD892" s="10"/>
      <c r="AE892" s="10"/>
      <c r="AF892" s="10"/>
      <c r="AG892" s="10"/>
      <c r="AH892" s="10"/>
      <c r="AI892" s="10"/>
      <c r="AJ892" s="10"/>
      <c r="AK892" s="10"/>
      <c r="AL892" s="10"/>
      <c r="AM892" s="10"/>
      <c r="AN892" s="10"/>
      <c r="AO892" s="10"/>
      <c r="AP892" s="10"/>
      <c r="AQ892" s="10"/>
      <c r="AR892" s="10"/>
      <c r="AS892" s="10"/>
      <c r="AT892" s="10"/>
      <c r="AU892" s="10"/>
      <c r="AV892" s="10"/>
      <c r="AW892" s="10"/>
      <c r="AX892" s="10"/>
      <c r="AY892" s="10"/>
      <c r="AZ892" s="10"/>
      <c r="BA892" s="10"/>
      <c r="BB892" s="10"/>
      <c r="BC892" s="10"/>
      <c r="BD892" s="10"/>
      <c r="BE892" s="10"/>
      <c r="BF892" s="10"/>
      <c r="BG892" s="10"/>
      <c r="BH892" s="10"/>
      <c r="BI892" s="10"/>
      <c r="BJ892" s="10"/>
      <c r="BK892" s="10"/>
      <c r="BL892" s="10"/>
      <c r="BM892" s="10"/>
      <c r="BN892" s="10"/>
      <c r="BO892" s="10"/>
      <c r="BP892" s="10"/>
      <c r="BQ892" s="10"/>
      <c r="BR892" s="10"/>
      <c r="BS892" s="10"/>
    </row>
    <row r="893" spans="1:71" x14ac:dyDescent="0.25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10"/>
      <c r="V893" s="10"/>
      <c r="W893" s="10"/>
      <c r="X893" s="10"/>
      <c r="Y893" s="10"/>
      <c r="Z893" s="10"/>
      <c r="AA893" s="10"/>
      <c r="AB893" s="10"/>
      <c r="AC893" s="10"/>
      <c r="AD893" s="10"/>
      <c r="AE893" s="10"/>
      <c r="AF893" s="10"/>
      <c r="AG893" s="10"/>
      <c r="AH893" s="10"/>
      <c r="AI893" s="10"/>
      <c r="AJ893" s="10"/>
      <c r="AK893" s="10"/>
      <c r="AL893" s="10"/>
      <c r="AM893" s="10"/>
      <c r="AN893" s="10"/>
      <c r="AO893" s="10"/>
      <c r="AP893" s="10"/>
      <c r="AQ893" s="10"/>
      <c r="AR893" s="10"/>
      <c r="AS893" s="10"/>
      <c r="AT893" s="10"/>
      <c r="AU893" s="10"/>
      <c r="AV893" s="10"/>
      <c r="AW893" s="10"/>
      <c r="AX893" s="10"/>
      <c r="AY893" s="10"/>
      <c r="AZ893" s="10"/>
      <c r="BA893" s="10"/>
      <c r="BB893" s="10"/>
      <c r="BC893" s="10"/>
      <c r="BD893" s="10"/>
      <c r="BE893" s="10"/>
      <c r="BF893" s="10"/>
      <c r="BG893" s="10"/>
      <c r="BH893" s="10"/>
      <c r="BI893" s="10"/>
      <c r="BJ893" s="10"/>
      <c r="BK893" s="10"/>
      <c r="BL893" s="10"/>
      <c r="BM893" s="10"/>
      <c r="BN893" s="10"/>
      <c r="BO893" s="10"/>
      <c r="BP893" s="10"/>
      <c r="BQ893" s="10"/>
      <c r="BR893" s="10"/>
      <c r="BS893" s="10"/>
    </row>
    <row r="894" spans="1:71" x14ac:dyDescent="0.25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10"/>
      <c r="V894" s="10"/>
      <c r="W894" s="10"/>
      <c r="X894" s="10"/>
      <c r="Y894" s="10"/>
      <c r="Z894" s="10"/>
      <c r="AA894" s="10"/>
      <c r="AB894" s="10"/>
      <c r="AC894" s="10"/>
      <c r="AD894" s="10"/>
      <c r="AE894" s="10"/>
      <c r="AF894" s="10"/>
      <c r="AG894" s="10"/>
      <c r="AH894" s="10"/>
      <c r="AI894" s="10"/>
      <c r="AJ894" s="10"/>
      <c r="AK894" s="10"/>
      <c r="AL894" s="10"/>
      <c r="AM894" s="10"/>
      <c r="AN894" s="10"/>
      <c r="AO894" s="10"/>
      <c r="AP894" s="10"/>
      <c r="AQ894" s="10"/>
      <c r="AR894" s="10"/>
      <c r="AS894" s="10"/>
      <c r="AT894" s="10"/>
      <c r="AU894" s="10"/>
      <c r="AV894" s="10"/>
      <c r="AW894" s="10"/>
      <c r="AX894" s="10"/>
      <c r="AY894" s="10"/>
      <c r="AZ894" s="10"/>
      <c r="BA894" s="10"/>
      <c r="BB894" s="10"/>
      <c r="BC894" s="10"/>
      <c r="BD894" s="10"/>
      <c r="BE894" s="10"/>
      <c r="BF894" s="10"/>
      <c r="BG894" s="10"/>
      <c r="BH894" s="10"/>
      <c r="BI894" s="10"/>
      <c r="BJ894" s="10"/>
      <c r="BK894" s="10"/>
      <c r="BL894" s="10"/>
      <c r="BM894" s="10"/>
      <c r="BN894" s="10"/>
      <c r="BO894" s="10"/>
      <c r="BP894" s="10"/>
      <c r="BQ894" s="10"/>
      <c r="BR894" s="10"/>
      <c r="BS894" s="10"/>
    </row>
    <row r="895" spans="1:71" x14ac:dyDescent="0.25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10"/>
      <c r="V895" s="10"/>
      <c r="W895" s="10"/>
      <c r="X895" s="10"/>
      <c r="Y895" s="10"/>
      <c r="Z895" s="10"/>
      <c r="AA895" s="10"/>
      <c r="AB895" s="10"/>
      <c r="AC895" s="10"/>
      <c r="AD895" s="10"/>
      <c r="AE895" s="10"/>
      <c r="AF895" s="10"/>
      <c r="AG895" s="10"/>
      <c r="AH895" s="10"/>
      <c r="AI895" s="10"/>
      <c r="AJ895" s="10"/>
      <c r="AK895" s="10"/>
      <c r="AL895" s="10"/>
      <c r="AM895" s="10"/>
      <c r="AN895" s="10"/>
      <c r="AO895" s="10"/>
      <c r="AP895" s="10"/>
      <c r="AQ895" s="10"/>
      <c r="AR895" s="10"/>
      <c r="AS895" s="10"/>
      <c r="AT895" s="10"/>
      <c r="AU895" s="10"/>
      <c r="AV895" s="10"/>
      <c r="AW895" s="10"/>
      <c r="AX895" s="10"/>
      <c r="AY895" s="10"/>
      <c r="AZ895" s="10"/>
      <c r="BA895" s="10"/>
      <c r="BB895" s="10"/>
      <c r="BC895" s="10"/>
      <c r="BD895" s="10"/>
      <c r="BE895" s="10"/>
      <c r="BF895" s="10"/>
      <c r="BG895" s="10"/>
      <c r="BH895" s="10"/>
      <c r="BI895" s="10"/>
      <c r="BJ895" s="10"/>
      <c r="BK895" s="10"/>
      <c r="BL895" s="10"/>
      <c r="BM895" s="10"/>
      <c r="BN895" s="10"/>
      <c r="BO895" s="10"/>
      <c r="BP895" s="10"/>
      <c r="BQ895" s="10"/>
      <c r="BR895" s="10"/>
      <c r="BS895" s="10"/>
    </row>
    <row r="896" spans="1:71" x14ac:dyDescent="0.25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10"/>
      <c r="V896" s="10"/>
      <c r="W896" s="10"/>
      <c r="X896" s="10"/>
      <c r="Y896" s="10"/>
      <c r="Z896" s="10"/>
      <c r="AA896" s="10"/>
      <c r="AB896" s="10"/>
      <c r="AC896" s="10"/>
      <c r="AD896" s="10"/>
      <c r="AE896" s="10"/>
      <c r="AF896" s="10"/>
      <c r="AG896" s="10"/>
      <c r="AH896" s="10"/>
      <c r="AI896" s="10"/>
      <c r="AJ896" s="10"/>
      <c r="AK896" s="10"/>
      <c r="AL896" s="10"/>
      <c r="AM896" s="10"/>
      <c r="AN896" s="10"/>
      <c r="AO896" s="10"/>
      <c r="AP896" s="10"/>
      <c r="AQ896" s="10"/>
      <c r="AR896" s="10"/>
      <c r="AS896" s="10"/>
      <c r="AT896" s="10"/>
      <c r="AU896" s="10"/>
      <c r="AV896" s="10"/>
      <c r="AW896" s="10"/>
      <c r="AX896" s="10"/>
      <c r="AY896" s="10"/>
      <c r="AZ896" s="10"/>
      <c r="BA896" s="10"/>
      <c r="BB896" s="10"/>
      <c r="BC896" s="10"/>
      <c r="BD896" s="10"/>
      <c r="BE896" s="10"/>
      <c r="BF896" s="10"/>
      <c r="BG896" s="10"/>
      <c r="BH896" s="10"/>
      <c r="BI896" s="10"/>
      <c r="BJ896" s="10"/>
      <c r="BK896" s="10"/>
      <c r="BL896" s="10"/>
      <c r="BM896" s="10"/>
      <c r="BN896" s="10"/>
      <c r="BO896" s="10"/>
      <c r="BP896" s="10"/>
      <c r="BQ896" s="10"/>
      <c r="BR896" s="10"/>
      <c r="BS896" s="10"/>
    </row>
    <row r="897" spans="1:71" x14ac:dyDescent="0.25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10"/>
      <c r="V897" s="10"/>
      <c r="W897" s="10"/>
      <c r="X897" s="10"/>
      <c r="Y897" s="10"/>
      <c r="Z897" s="10"/>
      <c r="AA897" s="10"/>
      <c r="AB897" s="10"/>
      <c r="AC897" s="10"/>
      <c r="AD897" s="10"/>
      <c r="AE897" s="10"/>
      <c r="AF897" s="10"/>
      <c r="AG897" s="10"/>
      <c r="AH897" s="10"/>
      <c r="AI897" s="10"/>
      <c r="AJ897" s="10"/>
      <c r="AK897" s="10"/>
      <c r="AL897" s="10"/>
      <c r="AM897" s="10"/>
      <c r="AN897" s="10"/>
      <c r="AO897" s="10"/>
      <c r="AP897" s="10"/>
      <c r="AQ897" s="10"/>
      <c r="AR897" s="10"/>
      <c r="AS897" s="10"/>
      <c r="AT897" s="10"/>
      <c r="AU897" s="10"/>
      <c r="AV897" s="10"/>
      <c r="AW897" s="10"/>
      <c r="AX897" s="10"/>
      <c r="AY897" s="10"/>
      <c r="AZ897" s="10"/>
      <c r="BA897" s="10"/>
      <c r="BB897" s="10"/>
      <c r="BC897" s="10"/>
      <c r="BD897" s="10"/>
      <c r="BE897" s="10"/>
      <c r="BF897" s="10"/>
      <c r="BG897" s="10"/>
      <c r="BH897" s="10"/>
      <c r="BI897" s="10"/>
      <c r="BJ897" s="10"/>
      <c r="BK897" s="10"/>
      <c r="BL897" s="10"/>
      <c r="BM897" s="10"/>
      <c r="BN897" s="10"/>
      <c r="BO897" s="10"/>
      <c r="BP897" s="10"/>
      <c r="BQ897" s="10"/>
      <c r="BR897" s="10"/>
      <c r="BS897" s="10"/>
    </row>
    <row r="898" spans="1:71" x14ac:dyDescent="0.25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10"/>
      <c r="V898" s="10"/>
      <c r="W898" s="10"/>
      <c r="X898" s="10"/>
      <c r="Y898" s="10"/>
      <c r="Z898" s="10"/>
      <c r="AA898" s="10"/>
      <c r="AB898" s="10"/>
      <c r="AC898" s="10"/>
      <c r="AD898" s="10"/>
      <c r="AE898" s="10"/>
      <c r="AF898" s="10"/>
      <c r="AG898" s="10"/>
      <c r="AH898" s="10"/>
      <c r="AI898" s="10"/>
      <c r="AJ898" s="10"/>
      <c r="AK898" s="10"/>
      <c r="AL898" s="10"/>
      <c r="AM898" s="10"/>
      <c r="AN898" s="10"/>
      <c r="AO898" s="10"/>
      <c r="AP898" s="10"/>
      <c r="AQ898" s="10"/>
      <c r="AR898" s="10"/>
      <c r="AS898" s="10"/>
      <c r="AT898" s="10"/>
      <c r="AU898" s="10"/>
      <c r="AV898" s="10"/>
      <c r="AW898" s="10"/>
      <c r="AX898" s="10"/>
      <c r="AY898" s="10"/>
      <c r="AZ898" s="10"/>
      <c r="BA898" s="10"/>
      <c r="BB898" s="10"/>
      <c r="BC898" s="10"/>
      <c r="BD898" s="10"/>
      <c r="BE898" s="10"/>
      <c r="BF898" s="10"/>
      <c r="BG898" s="10"/>
      <c r="BH898" s="10"/>
      <c r="BI898" s="10"/>
      <c r="BJ898" s="10"/>
      <c r="BK898" s="10"/>
      <c r="BL898" s="10"/>
      <c r="BM898" s="10"/>
      <c r="BN898" s="10"/>
      <c r="BO898" s="10"/>
      <c r="BP898" s="10"/>
      <c r="BQ898" s="10"/>
      <c r="BR898" s="10"/>
      <c r="BS898" s="10"/>
    </row>
    <row r="899" spans="1:71" x14ac:dyDescent="0.25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10"/>
      <c r="V899" s="10"/>
      <c r="W899" s="10"/>
      <c r="X899" s="10"/>
      <c r="Y899" s="10"/>
      <c r="Z899" s="10"/>
      <c r="AA899" s="10"/>
      <c r="AB899" s="10"/>
      <c r="AC899" s="10"/>
      <c r="AD899" s="10"/>
      <c r="AE899" s="10"/>
      <c r="AF899" s="10"/>
      <c r="AG899" s="10"/>
      <c r="AH899" s="10"/>
      <c r="AI899" s="10"/>
      <c r="AJ899" s="10"/>
      <c r="AK899" s="10"/>
      <c r="AL899" s="10"/>
      <c r="AM899" s="10"/>
      <c r="AN899" s="10"/>
      <c r="AO899" s="10"/>
      <c r="AP899" s="10"/>
      <c r="AQ899" s="10"/>
      <c r="AR899" s="10"/>
      <c r="AS899" s="10"/>
      <c r="AT899" s="10"/>
      <c r="AU899" s="10"/>
      <c r="AV899" s="10"/>
      <c r="AW899" s="10"/>
      <c r="AX899" s="10"/>
      <c r="AY899" s="10"/>
      <c r="AZ899" s="10"/>
      <c r="BA899" s="10"/>
      <c r="BB899" s="10"/>
      <c r="BC899" s="10"/>
      <c r="BD899" s="10"/>
      <c r="BE899" s="10"/>
      <c r="BF899" s="10"/>
      <c r="BG899" s="10"/>
      <c r="BH899" s="10"/>
      <c r="BI899" s="10"/>
      <c r="BJ899" s="10"/>
      <c r="BK899" s="10"/>
      <c r="BL899" s="10"/>
      <c r="BM899" s="10"/>
      <c r="BN899" s="10"/>
      <c r="BO899" s="10"/>
      <c r="BP899" s="10"/>
      <c r="BQ899" s="10"/>
      <c r="BR899" s="10"/>
      <c r="BS899" s="10"/>
    </row>
    <row r="900" spans="1:71" x14ac:dyDescent="0.25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10"/>
      <c r="V900" s="10"/>
      <c r="W900" s="10"/>
      <c r="X900" s="10"/>
      <c r="Y900" s="10"/>
      <c r="Z900" s="10"/>
      <c r="AA900" s="10"/>
      <c r="AB900" s="10"/>
      <c r="AC900" s="10"/>
      <c r="AD900" s="10"/>
      <c r="AE900" s="10"/>
      <c r="AF900" s="10"/>
      <c r="AG900" s="10"/>
      <c r="AH900" s="10"/>
      <c r="AI900" s="10"/>
      <c r="AJ900" s="10"/>
      <c r="AK900" s="10"/>
      <c r="AL900" s="10"/>
      <c r="AM900" s="10"/>
      <c r="AN900" s="10"/>
      <c r="AO900" s="10"/>
      <c r="AP900" s="10"/>
      <c r="AQ900" s="10"/>
      <c r="AR900" s="10"/>
      <c r="AS900" s="10"/>
      <c r="AT900" s="10"/>
      <c r="AU900" s="10"/>
      <c r="AV900" s="10"/>
      <c r="AW900" s="10"/>
      <c r="AX900" s="10"/>
      <c r="AY900" s="10"/>
      <c r="AZ900" s="10"/>
      <c r="BA900" s="10"/>
      <c r="BB900" s="10"/>
      <c r="BC900" s="10"/>
      <c r="BD900" s="10"/>
      <c r="BE900" s="10"/>
      <c r="BF900" s="10"/>
      <c r="BG900" s="10"/>
      <c r="BH900" s="10"/>
      <c r="BI900" s="10"/>
      <c r="BJ900" s="10"/>
      <c r="BK900" s="10"/>
      <c r="BL900" s="10"/>
      <c r="BM900" s="10"/>
      <c r="BN900" s="10"/>
      <c r="BO900" s="10"/>
      <c r="BP900" s="10"/>
      <c r="BQ900" s="10"/>
      <c r="BR900" s="10"/>
      <c r="BS900" s="10"/>
    </row>
    <row r="901" spans="1:71" x14ac:dyDescent="0.25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10"/>
      <c r="V901" s="10"/>
      <c r="W901" s="10"/>
      <c r="X901" s="10"/>
      <c r="Y901" s="10"/>
      <c r="Z901" s="10"/>
      <c r="AA901" s="10"/>
      <c r="AB901" s="10"/>
      <c r="AC901" s="10"/>
      <c r="AD901" s="10"/>
      <c r="AE901" s="10"/>
      <c r="AF901" s="10"/>
      <c r="AG901" s="10"/>
      <c r="AH901" s="10"/>
      <c r="AI901" s="10"/>
      <c r="AJ901" s="10"/>
      <c r="AK901" s="10"/>
      <c r="AL901" s="10"/>
      <c r="AM901" s="10"/>
      <c r="AN901" s="10"/>
      <c r="AO901" s="10"/>
      <c r="AP901" s="10"/>
      <c r="AQ901" s="10"/>
      <c r="AR901" s="10"/>
      <c r="AS901" s="10"/>
      <c r="AT901" s="10"/>
      <c r="AU901" s="10"/>
      <c r="AV901" s="10"/>
      <c r="AW901" s="10"/>
      <c r="AX901" s="10"/>
      <c r="AY901" s="10"/>
      <c r="AZ901" s="10"/>
      <c r="BA901" s="10"/>
      <c r="BB901" s="10"/>
      <c r="BC901" s="10"/>
      <c r="BD901" s="10"/>
      <c r="BE901" s="10"/>
      <c r="BF901" s="10"/>
      <c r="BG901" s="10"/>
      <c r="BH901" s="10"/>
      <c r="BI901" s="10"/>
      <c r="BJ901" s="10"/>
      <c r="BK901" s="10"/>
      <c r="BL901" s="10"/>
      <c r="BM901" s="10"/>
      <c r="BN901" s="10"/>
      <c r="BO901" s="10"/>
      <c r="BP901" s="10"/>
      <c r="BQ901" s="10"/>
      <c r="BR901" s="10"/>
      <c r="BS901" s="10"/>
    </row>
    <row r="902" spans="1:71" x14ac:dyDescent="0.25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10"/>
      <c r="V902" s="10"/>
      <c r="W902" s="10"/>
      <c r="X902" s="10"/>
      <c r="Y902" s="10"/>
      <c r="Z902" s="10"/>
      <c r="AA902" s="10"/>
      <c r="AB902" s="10"/>
      <c r="AC902" s="10"/>
      <c r="AD902" s="10"/>
      <c r="AE902" s="10"/>
      <c r="AF902" s="10"/>
      <c r="AG902" s="10"/>
      <c r="AH902" s="10"/>
      <c r="AI902" s="10"/>
      <c r="AJ902" s="10"/>
      <c r="AK902" s="10"/>
      <c r="AL902" s="10"/>
      <c r="AM902" s="10"/>
      <c r="AN902" s="10"/>
      <c r="AO902" s="10"/>
      <c r="AP902" s="10"/>
      <c r="AQ902" s="10"/>
      <c r="AR902" s="10"/>
      <c r="AS902" s="10"/>
      <c r="AT902" s="10"/>
      <c r="AU902" s="10"/>
      <c r="AV902" s="10"/>
      <c r="AW902" s="10"/>
      <c r="AX902" s="10"/>
      <c r="AY902" s="10"/>
      <c r="AZ902" s="10"/>
      <c r="BA902" s="10"/>
      <c r="BB902" s="10"/>
      <c r="BC902" s="10"/>
      <c r="BD902" s="10"/>
      <c r="BE902" s="10"/>
      <c r="BF902" s="10"/>
      <c r="BG902" s="10"/>
      <c r="BH902" s="10"/>
      <c r="BI902" s="10"/>
      <c r="BJ902" s="10"/>
      <c r="BK902" s="10"/>
      <c r="BL902" s="10"/>
      <c r="BM902" s="10"/>
      <c r="BN902" s="10"/>
      <c r="BO902" s="10"/>
      <c r="BP902" s="10"/>
      <c r="BQ902" s="10"/>
      <c r="BR902" s="10"/>
      <c r="BS902" s="10"/>
    </row>
    <row r="903" spans="1:71" x14ac:dyDescent="0.25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10"/>
      <c r="BD903" s="10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</row>
    <row r="904" spans="1:71" x14ac:dyDescent="0.25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10"/>
      <c r="BD904" s="10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</row>
    <row r="905" spans="1:71" x14ac:dyDescent="0.25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10"/>
      <c r="V905" s="10"/>
      <c r="W905" s="10"/>
      <c r="X905" s="10"/>
      <c r="Y905" s="10"/>
      <c r="Z905" s="10"/>
      <c r="AA905" s="10"/>
      <c r="AB905" s="10"/>
      <c r="AC905" s="10"/>
      <c r="AD905" s="10"/>
      <c r="AE905" s="10"/>
      <c r="AF905" s="10"/>
      <c r="AG905" s="10"/>
      <c r="AH905" s="10"/>
      <c r="AI905" s="10"/>
      <c r="AJ905" s="10"/>
      <c r="AK905" s="10"/>
      <c r="AL905" s="10"/>
      <c r="AM905" s="10"/>
      <c r="AN905" s="10"/>
      <c r="AO905" s="10"/>
      <c r="AP905" s="10"/>
      <c r="AQ905" s="10"/>
      <c r="AR905" s="10"/>
      <c r="AS905" s="10"/>
      <c r="AT905" s="10"/>
      <c r="AU905" s="10"/>
      <c r="AV905" s="10"/>
      <c r="AW905" s="10"/>
      <c r="AX905" s="10"/>
      <c r="AY905" s="10"/>
      <c r="AZ905" s="10"/>
      <c r="BA905" s="10"/>
      <c r="BB905" s="10"/>
      <c r="BC905" s="10"/>
      <c r="BD905" s="10"/>
      <c r="BE905" s="10"/>
      <c r="BF905" s="10"/>
      <c r="BG905" s="10"/>
      <c r="BH905" s="10"/>
      <c r="BI905" s="10"/>
      <c r="BJ905" s="10"/>
      <c r="BK905" s="10"/>
      <c r="BL905" s="10"/>
      <c r="BM905" s="10"/>
      <c r="BN905" s="10"/>
      <c r="BO905" s="10"/>
      <c r="BP905" s="10"/>
      <c r="BQ905" s="10"/>
      <c r="BR905" s="10"/>
      <c r="BS905" s="10"/>
    </row>
    <row r="906" spans="1:71" x14ac:dyDescent="0.25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10"/>
      <c r="V906" s="10"/>
      <c r="W906" s="10"/>
      <c r="X906" s="10"/>
      <c r="Y906" s="10"/>
      <c r="Z906" s="10"/>
      <c r="AA906" s="10"/>
      <c r="AB906" s="10"/>
      <c r="AC906" s="10"/>
      <c r="AD906" s="10"/>
      <c r="AE906" s="10"/>
      <c r="AF906" s="10"/>
      <c r="AG906" s="10"/>
      <c r="AH906" s="10"/>
      <c r="AI906" s="10"/>
      <c r="AJ906" s="10"/>
      <c r="AK906" s="10"/>
      <c r="AL906" s="10"/>
      <c r="AM906" s="10"/>
      <c r="AN906" s="10"/>
      <c r="AO906" s="10"/>
      <c r="AP906" s="10"/>
      <c r="AQ906" s="10"/>
      <c r="AR906" s="10"/>
      <c r="AS906" s="10"/>
      <c r="AT906" s="10"/>
      <c r="AU906" s="10"/>
      <c r="AV906" s="10"/>
      <c r="AW906" s="10"/>
      <c r="AX906" s="10"/>
      <c r="AY906" s="10"/>
      <c r="AZ906" s="10"/>
      <c r="BA906" s="10"/>
      <c r="BB906" s="10"/>
      <c r="BC906" s="10"/>
      <c r="BD906" s="10"/>
      <c r="BE906" s="10"/>
      <c r="BF906" s="10"/>
      <c r="BG906" s="10"/>
      <c r="BH906" s="10"/>
      <c r="BI906" s="10"/>
      <c r="BJ906" s="10"/>
      <c r="BK906" s="10"/>
      <c r="BL906" s="10"/>
      <c r="BM906" s="10"/>
      <c r="BN906" s="10"/>
      <c r="BO906" s="10"/>
      <c r="BP906" s="10"/>
      <c r="BQ906" s="10"/>
      <c r="BR906" s="10"/>
      <c r="BS906" s="10"/>
    </row>
    <row r="907" spans="1:71" x14ac:dyDescent="0.25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10"/>
      <c r="V907" s="10"/>
      <c r="W907" s="10"/>
      <c r="X907" s="10"/>
      <c r="Y907" s="10"/>
      <c r="Z907" s="10"/>
      <c r="AA907" s="10"/>
      <c r="AB907" s="10"/>
      <c r="AC907" s="10"/>
      <c r="AD907" s="10"/>
      <c r="AE907" s="10"/>
      <c r="AF907" s="10"/>
      <c r="AG907" s="10"/>
      <c r="AH907" s="10"/>
      <c r="AI907" s="10"/>
      <c r="AJ907" s="10"/>
      <c r="AK907" s="10"/>
      <c r="AL907" s="10"/>
      <c r="AM907" s="10"/>
      <c r="AN907" s="10"/>
      <c r="AO907" s="10"/>
      <c r="AP907" s="10"/>
      <c r="AQ907" s="10"/>
      <c r="AR907" s="10"/>
      <c r="AS907" s="10"/>
      <c r="AT907" s="10"/>
      <c r="AU907" s="10"/>
      <c r="AV907" s="10"/>
      <c r="AW907" s="10"/>
      <c r="AX907" s="10"/>
      <c r="AY907" s="10"/>
      <c r="AZ907" s="10"/>
      <c r="BA907" s="10"/>
      <c r="BB907" s="10"/>
      <c r="BC907" s="10"/>
      <c r="BD907" s="10"/>
      <c r="BE907" s="10"/>
      <c r="BF907" s="10"/>
      <c r="BG907" s="10"/>
      <c r="BH907" s="10"/>
      <c r="BI907" s="10"/>
      <c r="BJ907" s="10"/>
      <c r="BK907" s="10"/>
      <c r="BL907" s="10"/>
      <c r="BM907" s="10"/>
      <c r="BN907" s="10"/>
      <c r="BO907" s="10"/>
      <c r="BP907" s="10"/>
      <c r="BQ907" s="10"/>
      <c r="BR907" s="10"/>
      <c r="BS907" s="10"/>
    </row>
    <row r="908" spans="1:71" x14ac:dyDescent="0.25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10"/>
      <c r="V908" s="10"/>
      <c r="W908" s="10"/>
      <c r="X908" s="10"/>
      <c r="Y908" s="10"/>
      <c r="Z908" s="10"/>
      <c r="AA908" s="10"/>
      <c r="AB908" s="10"/>
      <c r="AC908" s="10"/>
      <c r="AD908" s="10"/>
      <c r="AE908" s="10"/>
      <c r="AF908" s="10"/>
      <c r="AG908" s="10"/>
      <c r="AH908" s="10"/>
      <c r="AI908" s="10"/>
      <c r="AJ908" s="10"/>
      <c r="AK908" s="10"/>
      <c r="AL908" s="10"/>
      <c r="AM908" s="10"/>
      <c r="AN908" s="10"/>
      <c r="AO908" s="10"/>
      <c r="AP908" s="10"/>
      <c r="AQ908" s="10"/>
      <c r="AR908" s="10"/>
      <c r="AS908" s="10"/>
      <c r="AT908" s="10"/>
      <c r="AU908" s="10"/>
      <c r="AV908" s="10"/>
      <c r="AW908" s="10"/>
      <c r="AX908" s="10"/>
      <c r="AY908" s="10"/>
      <c r="AZ908" s="10"/>
      <c r="BA908" s="10"/>
      <c r="BB908" s="10"/>
      <c r="BC908" s="10"/>
      <c r="BD908" s="10"/>
      <c r="BE908" s="10"/>
      <c r="BF908" s="10"/>
      <c r="BG908" s="10"/>
      <c r="BH908" s="10"/>
      <c r="BI908" s="10"/>
      <c r="BJ908" s="10"/>
      <c r="BK908" s="10"/>
      <c r="BL908" s="10"/>
      <c r="BM908" s="10"/>
      <c r="BN908" s="10"/>
      <c r="BO908" s="10"/>
      <c r="BP908" s="10"/>
      <c r="BQ908" s="10"/>
      <c r="BR908" s="10"/>
      <c r="BS908" s="10"/>
    </row>
    <row r="909" spans="1:71" x14ac:dyDescent="0.25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10"/>
      <c r="V909" s="10"/>
      <c r="W909" s="10"/>
      <c r="X909" s="10"/>
      <c r="Y909" s="10"/>
      <c r="Z909" s="10"/>
      <c r="AA909" s="10"/>
      <c r="AB909" s="10"/>
      <c r="AC909" s="10"/>
      <c r="AD909" s="10"/>
      <c r="AE909" s="10"/>
      <c r="AF909" s="10"/>
      <c r="AG909" s="10"/>
      <c r="AH909" s="10"/>
      <c r="AI909" s="10"/>
      <c r="AJ909" s="10"/>
      <c r="AK909" s="10"/>
      <c r="AL909" s="10"/>
      <c r="AM909" s="10"/>
      <c r="AN909" s="10"/>
      <c r="AO909" s="10"/>
      <c r="AP909" s="10"/>
      <c r="AQ909" s="10"/>
      <c r="AR909" s="10"/>
      <c r="AS909" s="10"/>
      <c r="AT909" s="10"/>
      <c r="AU909" s="10"/>
      <c r="AV909" s="10"/>
      <c r="AW909" s="10"/>
      <c r="AX909" s="10"/>
      <c r="AY909" s="10"/>
      <c r="AZ909" s="10"/>
      <c r="BA909" s="10"/>
      <c r="BB909" s="10"/>
      <c r="BC909" s="10"/>
      <c r="BD909" s="10"/>
      <c r="BE909" s="10"/>
      <c r="BF909" s="10"/>
      <c r="BG909" s="10"/>
      <c r="BH909" s="10"/>
      <c r="BI909" s="10"/>
      <c r="BJ909" s="10"/>
      <c r="BK909" s="10"/>
      <c r="BL909" s="10"/>
      <c r="BM909" s="10"/>
      <c r="BN909" s="10"/>
      <c r="BO909" s="10"/>
      <c r="BP909" s="10"/>
      <c r="BQ909" s="10"/>
      <c r="BR909" s="10"/>
      <c r="BS909" s="10"/>
    </row>
    <row r="910" spans="1:71" x14ac:dyDescent="0.25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10"/>
      <c r="V910" s="10"/>
      <c r="W910" s="10"/>
      <c r="X910" s="10"/>
      <c r="Y910" s="10"/>
      <c r="Z910" s="10"/>
      <c r="AA910" s="10"/>
      <c r="AB910" s="10"/>
      <c r="AC910" s="10"/>
      <c r="AD910" s="10"/>
      <c r="AE910" s="10"/>
      <c r="AF910" s="10"/>
      <c r="AG910" s="10"/>
      <c r="AH910" s="10"/>
      <c r="AI910" s="10"/>
      <c r="AJ910" s="10"/>
      <c r="AK910" s="10"/>
      <c r="AL910" s="10"/>
      <c r="AM910" s="10"/>
      <c r="AN910" s="10"/>
      <c r="AO910" s="10"/>
      <c r="AP910" s="10"/>
      <c r="AQ910" s="10"/>
      <c r="AR910" s="10"/>
      <c r="AS910" s="10"/>
      <c r="AT910" s="10"/>
      <c r="AU910" s="10"/>
      <c r="AV910" s="10"/>
      <c r="AW910" s="10"/>
      <c r="AX910" s="10"/>
      <c r="AY910" s="10"/>
      <c r="AZ910" s="10"/>
      <c r="BA910" s="10"/>
      <c r="BB910" s="10"/>
      <c r="BC910" s="10"/>
      <c r="BD910" s="10"/>
      <c r="BE910" s="10"/>
      <c r="BF910" s="10"/>
      <c r="BG910" s="10"/>
      <c r="BH910" s="10"/>
      <c r="BI910" s="10"/>
      <c r="BJ910" s="10"/>
      <c r="BK910" s="10"/>
      <c r="BL910" s="10"/>
      <c r="BM910" s="10"/>
      <c r="BN910" s="10"/>
      <c r="BO910" s="10"/>
      <c r="BP910" s="10"/>
      <c r="BQ910" s="10"/>
      <c r="BR910" s="10"/>
      <c r="BS910" s="10"/>
    </row>
    <row r="911" spans="1:71" x14ac:dyDescent="0.25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10"/>
      <c r="V911" s="10"/>
      <c r="W911" s="10"/>
      <c r="X911" s="10"/>
      <c r="Y911" s="10"/>
      <c r="Z911" s="10"/>
      <c r="AA911" s="10"/>
      <c r="AB911" s="10"/>
      <c r="AC911" s="10"/>
      <c r="AD911" s="10"/>
      <c r="AE911" s="10"/>
      <c r="AF911" s="10"/>
      <c r="AG911" s="10"/>
      <c r="AH911" s="10"/>
      <c r="AI911" s="10"/>
      <c r="AJ911" s="10"/>
      <c r="AK911" s="10"/>
      <c r="AL911" s="10"/>
      <c r="AM911" s="10"/>
      <c r="AN911" s="10"/>
      <c r="AO911" s="10"/>
      <c r="AP911" s="10"/>
      <c r="AQ911" s="10"/>
      <c r="AR911" s="10"/>
      <c r="AS911" s="10"/>
      <c r="AT911" s="10"/>
      <c r="AU911" s="10"/>
      <c r="AV911" s="10"/>
      <c r="AW911" s="10"/>
      <c r="AX911" s="10"/>
      <c r="AY911" s="10"/>
      <c r="AZ911" s="10"/>
      <c r="BA911" s="10"/>
      <c r="BB911" s="10"/>
      <c r="BC911" s="10"/>
      <c r="BD911" s="10"/>
      <c r="BE911" s="10"/>
      <c r="BF911" s="10"/>
      <c r="BG911" s="10"/>
      <c r="BH911" s="10"/>
      <c r="BI911" s="10"/>
      <c r="BJ911" s="10"/>
      <c r="BK911" s="10"/>
      <c r="BL911" s="10"/>
      <c r="BM911" s="10"/>
      <c r="BN911" s="10"/>
      <c r="BO911" s="10"/>
      <c r="BP911" s="10"/>
      <c r="BQ911" s="10"/>
      <c r="BR911" s="10"/>
      <c r="BS911" s="10"/>
    </row>
    <row r="912" spans="1:71" x14ac:dyDescent="0.25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10"/>
      <c r="V912" s="10"/>
      <c r="W912" s="10"/>
      <c r="X912" s="10"/>
      <c r="Y912" s="10"/>
      <c r="Z912" s="10"/>
      <c r="AA912" s="10"/>
      <c r="AB912" s="10"/>
      <c r="AC912" s="10"/>
      <c r="AD912" s="10"/>
      <c r="AE912" s="10"/>
      <c r="AF912" s="10"/>
      <c r="AG912" s="10"/>
      <c r="AH912" s="10"/>
      <c r="AI912" s="10"/>
      <c r="AJ912" s="10"/>
      <c r="AK912" s="10"/>
      <c r="AL912" s="10"/>
      <c r="AM912" s="10"/>
      <c r="AN912" s="10"/>
      <c r="AO912" s="10"/>
      <c r="AP912" s="10"/>
      <c r="AQ912" s="10"/>
      <c r="AR912" s="10"/>
      <c r="AS912" s="10"/>
      <c r="AT912" s="10"/>
      <c r="AU912" s="10"/>
      <c r="AV912" s="10"/>
      <c r="AW912" s="10"/>
      <c r="AX912" s="10"/>
      <c r="AY912" s="10"/>
      <c r="AZ912" s="10"/>
      <c r="BA912" s="10"/>
      <c r="BB912" s="10"/>
      <c r="BC912" s="10"/>
      <c r="BD912" s="10"/>
      <c r="BE912" s="10"/>
      <c r="BF912" s="10"/>
      <c r="BG912" s="10"/>
      <c r="BH912" s="10"/>
      <c r="BI912" s="10"/>
      <c r="BJ912" s="10"/>
      <c r="BK912" s="10"/>
      <c r="BL912" s="10"/>
      <c r="BM912" s="10"/>
      <c r="BN912" s="10"/>
      <c r="BO912" s="10"/>
      <c r="BP912" s="10"/>
      <c r="BQ912" s="10"/>
      <c r="BR912" s="10"/>
      <c r="BS912" s="10"/>
    </row>
    <row r="913" spans="1:71" x14ac:dyDescent="0.25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10"/>
      <c r="V913" s="10"/>
      <c r="W913" s="10"/>
      <c r="X913" s="10"/>
      <c r="Y913" s="10"/>
      <c r="Z913" s="10"/>
      <c r="AA913" s="10"/>
      <c r="AB913" s="10"/>
      <c r="AC913" s="10"/>
      <c r="AD913" s="10"/>
      <c r="AE913" s="10"/>
      <c r="AF913" s="10"/>
      <c r="AG913" s="10"/>
      <c r="AH913" s="10"/>
      <c r="AI913" s="10"/>
      <c r="AJ913" s="10"/>
      <c r="AK913" s="10"/>
      <c r="AL913" s="10"/>
      <c r="AM913" s="10"/>
      <c r="AN913" s="10"/>
      <c r="AO913" s="10"/>
      <c r="AP913" s="10"/>
      <c r="AQ913" s="10"/>
      <c r="AR913" s="10"/>
      <c r="AS913" s="10"/>
      <c r="AT913" s="10"/>
      <c r="AU913" s="10"/>
      <c r="AV913" s="10"/>
      <c r="AW913" s="10"/>
      <c r="AX913" s="10"/>
      <c r="AY913" s="10"/>
      <c r="AZ913" s="10"/>
      <c r="BA913" s="10"/>
      <c r="BB913" s="10"/>
      <c r="BC913" s="10"/>
      <c r="BD913" s="10"/>
      <c r="BE913" s="10"/>
      <c r="BF913" s="10"/>
      <c r="BG913" s="10"/>
      <c r="BH913" s="10"/>
      <c r="BI913" s="10"/>
      <c r="BJ913" s="10"/>
      <c r="BK913" s="10"/>
      <c r="BL913" s="10"/>
      <c r="BM913" s="10"/>
      <c r="BN913" s="10"/>
      <c r="BO913" s="10"/>
      <c r="BP913" s="10"/>
      <c r="BQ913" s="10"/>
      <c r="BR913" s="10"/>
      <c r="BS913" s="10"/>
    </row>
    <row r="914" spans="1:71" x14ac:dyDescent="0.25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10"/>
      <c r="V914" s="10"/>
      <c r="W914" s="10"/>
      <c r="X914" s="10"/>
      <c r="Y914" s="10"/>
      <c r="Z914" s="10"/>
      <c r="AA914" s="10"/>
      <c r="AB914" s="10"/>
      <c r="AC914" s="10"/>
      <c r="AD914" s="10"/>
      <c r="AE914" s="10"/>
      <c r="AF914" s="10"/>
      <c r="AG914" s="10"/>
      <c r="AH914" s="10"/>
      <c r="AI914" s="10"/>
      <c r="AJ914" s="10"/>
      <c r="AK914" s="10"/>
      <c r="AL914" s="10"/>
      <c r="AM914" s="10"/>
      <c r="AN914" s="10"/>
      <c r="AO914" s="10"/>
      <c r="AP914" s="10"/>
      <c r="AQ914" s="10"/>
      <c r="AR914" s="10"/>
      <c r="AS914" s="10"/>
      <c r="AT914" s="10"/>
      <c r="AU914" s="10"/>
      <c r="AV914" s="10"/>
      <c r="AW914" s="10"/>
      <c r="AX914" s="10"/>
      <c r="AY914" s="10"/>
      <c r="AZ914" s="10"/>
      <c r="BA914" s="10"/>
      <c r="BB914" s="10"/>
      <c r="BC914" s="10"/>
      <c r="BD914" s="10"/>
      <c r="BE914" s="10"/>
      <c r="BF914" s="10"/>
      <c r="BG914" s="10"/>
      <c r="BH914" s="10"/>
      <c r="BI914" s="10"/>
      <c r="BJ914" s="10"/>
      <c r="BK914" s="10"/>
      <c r="BL914" s="10"/>
      <c r="BM914" s="10"/>
      <c r="BN914" s="10"/>
      <c r="BO914" s="10"/>
      <c r="BP914" s="10"/>
      <c r="BQ914" s="10"/>
      <c r="BR914" s="10"/>
      <c r="BS914" s="10"/>
    </row>
    <row r="915" spans="1:71" x14ac:dyDescent="0.25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10"/>
      <c r="V915" s="10"/>
      <c r="W915" s="10"/>
      <c r="X915" s="10"/>
      <c r="Y915" s="10"/>
      <c r="Z915" s="10"/>
      <c r="AA915" s="10"/>
      <c r="AB915" s="10"/>
      <c r="AC915" s="10"/>
      <c r="AD915" s="10"/>
      <c r="AE915" s="10"/>
      <c r="AF915" s="10"/>
      <c r="AG915" s="10"/>
      <c r="AH915" s="10"/>
      <c r="AI915" s="10"/>
      <c r="AJ915" s="10"/>
      <c r="AK915" s="10"/>
      <c r="AL915" s="10"/>
      <c r="AM915" s="10"/>
      <c r="AN915" s="10"/>
      <c r="AO915" s="10"/>
      <c r="AP915" s="10"/>
      <c r="AQ915" s="10"/>
      <c r="AR915" s="10"/>
      <c r="AS915" s="10"/>
      <c r="AT915" s="10"/>
      <c r="AU915" s="10"/>
      <c r="AV915" s="10"/>
      <c r="AW915" s="10"/>
      <c r="AX915" s="10"/>
      <c r="AY915" s="10"/>
      <c r="AZ915" s="10"/>
      <c r="BA915" s="10"/>
      <c r="BB915" s="10"/>
      <c r="BC915" s="10"/>
      <c r="BD915" s="10"/>
      <c r="BE915" s="10"/>
      <c r="BF915" s="10"/>
      <c r="BG915" s="10"/>
      <c r="BH915" s="10"/>
      <c r="BI915" s="10"/>
      <c r="BJ915" s="10"/>
      <c r="BK915" s="10"/>
      <c r="BL915" s="10"/>
      <c r="BM915" s="10"/>
      <c r="BN915" s="10"/>
      <c r="BO915" s="10"/>
      <c r="BP915" s="10"/>
      <c r="BQ915" s="10"/>
      <c r="BR915" s="10"/>
      <c r="BS915" s="10"/>
    </row>
    <row r="916" spans="1:71" x14ac:dyDescent="0.25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10"/>
      <c r="V916" s="10"/>
      <c r="W916" s="10"/>
      <c r="X916" s="10"/>
      <c r="Y916" s="10"/>
      <c r="Z916" s="10"/>
      <c r="AA916" s="10"/>
      <c r="AB916" s="10"/>
      <c r="AC916" s="10"/>
      <c r="AD916" s="10"/>
      <c r="AE916" s="10"/>
      <c r="AF916" s="10"/>
      <c r="AG916" s="10"/>
      <c r="AH916" s="10"/>
      <c r="AI916" s="10"/>
      <c r="AJ916" s="10"/>
      <c r="AK916" s="10"/>
      <c r="AL916" s="10"/>
      <c r="AM916" s="10"/>
      <c r="AN916" s="10"/>
      <c r="AO916" s="10"/>
      <c r="AP916" s="10"/>
      <c r="AQ916" s="10"/>
      <c r="AR916" s="10"/>
      <c r="AS916" s="10"/>
      <c r="AT916" s="10"/>
      <c r="AU916" s="10"/>
      <c r="AV916" s="10"/>
      <c r="AW916" s="10"/>
      <c r="AX916" s="10"/>
      <c r="AY916" s="10"/>
      <c r="AZ916" s="10"/>
      <c r="BA916" s="10"/>
      <c r="BB916" s="10"/>
      <c r="BC916" s="10"/>
      <c r="BD916" s="10"/>
      <c r="BE916" s="10"/>
      <c r="BF916" s="10"/>
      <c r="BG916" s="10"/>
      <c r="BH916" s="10"/>
      <c r="BI916" s="10"/>
      <c r="BJ916" s="10"/>
      <c r="BK916" s="10"/>
      <c r="BL916" s="10"/>
      <c r="BM916" s="10"/>
      <c r="BN916" s="10"/>
      <c r="BO916" s="10"/>
      <c r="BP916" s="10"/>
      <c r="BQ916" s="10"/>
      <c r="BR916" s="10"/>
      <c r="BS916" s="10"/>
    </row>
    <row r="917" spans="1:71" x14ac:dyDescent="0.25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10"/>
      <c r="V917" s="10"/>
      <c r="W917" s="10"/>
      <c r="X917" s="10"/>
      <c r="Y917" s="10"/>
      <c r="Z917" s="10"/>
      <c r="AA917" s="10"/>
      <c r="AB917" s="10"/>
      <c r="AC917" s="10"/>
      <c r="AD917" s="10"/>
      <c r="AE917" s="10"/>
      <c r="AF917" s="10"/>
      <c r="AG917" s="10"/>
      <c r="AH917" s="10"/>
      <c r="AI917" s="10"/>
      <c r="AJ917" s="10"/>
      <c r="AK917" s="10"/>
      <c r="AL917" s="10"/>
      <c r="AM917" s="10"/>
      <c r="AN917" s="10"/>
      <c r="AO917" s="10"/>
      <c r="AP917" s="10"/>
      <c r="AQ917" s="10"/>
      <c r="AR917" s="10"/>
      <c r="AS917" s="10"/>
      <c r="AT917" s="10"/>
      <c r="AU917" s="10"/>
      <c r="AV917" s="10"/>
      <c r="AW917" s="10"/>
      <c r="AX917" s="10"/>
      <c r="AY917" s="10"/>
      <c r="AZ917" s="10"/>
      <c r="BA917" s="10"/>
      <c r="BB917" s="10"/>
      <c r="BC917" s="10"/>
      <c r="BD917" s="10"/>
      <c r="BE917" s="10"/>
      <c r="BF917" s="10"/>
      <c r="BG917" s="10"/>
      <c r="BH917" s="10"/>
      <c r="BI917" s="10"/>
      <c r="BJ917" s="10"/>
      <c r="BK917" s="10"/>
      <c r="BL917" s="10"/>
      <c r="BM917" s="10"/>
      <c r="BN917" s="10"/>
      <c r="BO917" s="10"/>
      <c r="BP917" s="10"/>
      <c r="BQ917" s="10"/>
      <c r="BR917" s="10"/>
      <c r="BS917" s="10"/>
    </row>
    <row r="918" spans="1:71" x14ac:dyDescent="0.25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10"/>
      <c r="V918" s="10"/>
      <c r="W918" s="10"/>
      <c r="X918" s="10"/>
      <c r="Y918" s="10"/>
      <c r="Z918" s="10"/>
      <c r="AA918" s="10"/>
      <c r="AB918" s="10"/>
      <c r="AC918" s="10"/>
      <c r="AD918" s="10"/>
      <c r="AE918" s="10"/>
      <c r="AF918" s="10"/>
      <c r="AG918" s="10"/>
      <c r="AH918" s="10"/>
      <c r="AI918" s="10"/>
      <c r="AJ918" s="10"/>
      <c r="AK918" s="10"/>
      <c r="AL918" s="10"/>
      <c r="AM918" s="10"/>
      <c r="AN918" s="10"/>
      <c r="AO918" s="10"/>
      <c r="AP918" s="10"/>
      <c r="AQ918" s="10"/>
      <c r="AR918" s="10"/>
      <c r="AS918" s="10"/>
      <c r="AT918" s="10"/>
      <c r="AU918" s="10"/>
      <c r="AV918" s="10"/>
      <c r="AW918" s="10"/>
      <c r="AX918" s="10"/>
      <c r="AY918" s="10"/>
      <c r="AZ918" s="10"/>
      <c r="BA918" s="10"/>
      <c r="BB918" s="10"/>
      <c r="BC918" s="10"/>
      <c r="BD918" s="10"/>
      <c r="BE918" s="10"/>
      <c r="BF918" s="10"/>
      <c r="BG918" s="10"/>
      <c r="BH918" s="10"/>
      <c r="BI918" s="10"/>
      <c r="BJ918" s="10"/>
      <c r="BK918" s="10"/>
      <c r="BL918" s="10"/>
      <c r="BM918" s="10"/>
      <c r="BN918" s="10"/>
      <c r="BO918" s="10"/>
      <c r="BP918" s="10"/>
      <c r="BQ918" s="10"/>
      <c r="BR918" s="10"/>
      <c r="BS918" s="10"/>
    </row>
    <row r="919" spans="1:71" x14ac:dyDescent="0.25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10"/>
      <c r="V919" s="10"/>
      <c r="W919" s="10"/>
      <c r="X919" s="10"/>
      <c r="Y919" s="10"/>
      <c r="Z919" s="10"/>
      <c r="AA919" s="10"/>
      <c r="AB919" s="10"/>
      <c r="AC919" s="10"/>
      <c r="AD919" s="10"/>
      <c r="AE919" s="10"/>
      <c r="AF919" s="10"/>
      <c r="AG919" s="10"/>
      <c r="AH919" s="10"/>
      <c r="AI919" s="10"/>
      <c r="AJ919" s="10"/>
      <c r="AK919" s="10"/>
      <c r="AL919" s="10"/>
      <c r="AM919" s="10"/>
      <c r="AN919" s="10"/>
      <c r="AO919" s="10"/>
      <c r="AP919" s="10"/>
      <c r="AQ919" s="10"/>
      <c r="AR919" s="10"/>
      <c r="AS919" s="10"/>
      <c r="AT919" s="10"/>
      <c r="AU919" s="10"/>
      <c r="AV919" s="10"/>
      <c r="AW919" s="10"/>
      <c r="AX919" s="10"/>
      <c r="AY919" s="10"/>
      <c r="AZ919" s="10"/>
      <c r="BA919" s="10"/>
      <c r="BB919" s="10"/>
      <c r="BC919" s="10"/>
      <c r="BD919" s="10"/>
      <c r="BE919" s="10"/>
      <c r="BF919" s="10"/>
      <c r="BG919" s="10"/>
      <c r="BH919" s="10"/>
      <c r="BI919" s="10"/>
      <c r="BJ919" s="10"/>
      <c r="BK919" s="10"/>
      <c r="BL919" s="10"/>
      <c r="BM919" s="10"/>
      <c r="BN919" s="10"/>
      <c r="BO919" s="10"/>
      <c r="BP919" s="10"/>
      <c r="BQ919" s="10"/>
      <c r="BR919" s="10"/>
      <c r="BS919" s="10"/>
    </row>
    <row r="920" spans="1:71" x14ac:dyDescent="0.25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10"/>
      <c r="V920" s="10"/>
      <c r="W920" s="10"/>
      <c r="X920" s="10"/>
      <c r="Y920" s="10"/>
      <c r="Z920" s="10"/>
      <c r="AA920" s="10"/>
      <c r="AB920" s="10"/>
      <c r="AC920" s="10"/>
      <c r="AD920" s="10"/>
      <c r="AE920" s="10"/>
      <c r="AF920" s="10"/>
      <c r="AG920" s="10"/>
      <c r="AH920" s="10"/>
      <c r="AI920" s="10"/>
      <c r="AJ920" s="10"/>
      <c r="AK920" s="10"/>
      <c r="AL920" s="10"/>
      <c r="AM920" s="10"/>
      <c r="AN920" s="10"/>
      <c r="AO920" s="10"/>
      <c r="AP920" s="10"/>
      <c r="AQ920" s="10"/>
      <c r="AR920" s="10"/>
      <c r="AS920" s="10"/>
      <c r="AT920" s="10"/>
      <c r="AU920" s="10"/>
      <c r="AV920" s="10"/>
      <c r="AW920" s="10"/>
      <c r="AX920" s="10"/>
      <c r="AY920" s="10"/>
      <c r="AZ920" s="10"/>
      <c r="BA920" s="10"/>
      <c r="BB920" s="10"/>
      <c r="BC920" s="10"/>
      <c r="BD920" s="10"/>
      <c r="BE920" s="10"/>
      <c r="BF920" s="10"/>
      <c r="BG920" s="10"/>
      <c r="BH920" s="10"/>
      <c r="BI920" s="10"/>
      <c r="BJ920" s="10"/>
      <c r="BK920" s="10"/>
      <c r="BL920" s="10"/>
      <c r="BM920" s="10"/>
      <c r="BN920" s="10"/>
      <c r="BO920" s="10"/>
      <c r="BP920" s="10"/>
      <c r="BQ920" s="10"/>
      <c r="BR920" s="10"/>
      <c r="BS920" s="10"/>
    </row>
    <row r="921" spans="1:71" x14ac:dyDescent="0.25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10"/>
      <c r="V921" s="10"/>
      <c r="W921" s="10"/>
      <c r="X921" s="10"/>
      <c r="Y921" s="10"/>
      <c r="Z921" s="10"/>
      <c r="AA921" s="10"/>
      <c r="AB921" s="10"/>
      <c r="AC921" s="10"/>
      <c r="AD921" s="10"/>
      <c r="AE921" s="10"/>
      <c r="AF921" s="10"/>
      <c r="AG921" s="10"/>
      <c r="AH921" s="10"/>
      <c r="AI921" s="10"/>
      <c r="AJ921" s="10"/>
      <c r="AK921" s="10"/>
      <c r="AL921" s="10"/>
      <c r="AM921" s="10"/>
      <c r="AN921" s="10"/>
      <c r="AO921" s="10"/>
      <c r="AP921" s="10"/>
      <c r="AQ921" s="10"/>
      <c r="AR921" s="10"/>
      <c r="AS921" s="10"/>
      <c r="AT921" s="10"/>
      <c r="AU921" s="10"/>
      <c r="AV921" s="10"/>
      <c r="AW921" s="10"/>
      <c r="AX921" s="10"/>
      <c r="AY921" s="10"/>
      <c r="AZ921" s="10"/>
      <c r="BA921" s="10"/>
      <c r="BB921" s="10"/>
      <c r="BC921" s="10"/>
      <c r="BD921" s="10"/>
      <c r="BE921" s="10"/>
      <c r="BF921" s="10"/>
      <c r="BG921" s="10"/>
      <c r="BH921" s="10"/>
      <c r="BI921" s="10"/>
      <c r="BJ921" s="10"/>
      <c r="BK921" s="10"/>
      <c r="BL921" s="10"/>
      <c r="BM921" s="10"/>
      <c r="BN921" s="10"/>
      <c r="BO921" s="10"/>
      <c r="BP921" s="10"/>
      <c r="BQ921" s="10"/>
      <c r="BR921" s="10"/>
      <c r="BS921" s="10"/>
    </row>
    <row r="922" spans="1:71" x14ac:dyDescent="0.25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10"/>
      <c r="V922" s="10"/>
      <c r="W922" s="10"/>
      <c r="X922" s="10"/>
      <c r="Y922" s="10"/>
      <c r="Z922" s="10"/>
      <c r="AA922" s="10"/>
      <c r="AB922" s="10"/>
      <c r="AC922" s="10"/>
      <c r="AD922" s="10"/>
      <c r="AE922" s="10"/>
      <c r="AF922" s="10"/>
      <c r="AG922" s="10"/>
      <c r="AH922" s="10"/>
      <c r="AI922" s="10"/>
      <c r="AJ922" s="10"/>
      <c r="AK922" s="10"/>
      <c r="AL922" s="10"/>
      <c r="AM922" s="10"/>
      <c r="AN922" s="10"/>
      <c r="AO922" s="10"/>
      <c r="AP922" s="10"/>
      <c r="AQ922" s="10"/>
      <c r="AR922" s="10"/>
      <c r="AS922" s="10"/>
      <c r="AT922" s="10"/>
      <c r="AU922" s="10"/>
      <c r="AV922" s="10"/>
      <c r="AW922" s="10"/>
      <c r="AX922" s="10"/>
      <c r="AY922" s="10"/>
      <c r="AZ922" s="10"/>
      <c r="BA922" s="10"/>
      <c r="BB922" s="10"/>
      <c r="BC922" s="10"/>
      <c r="BD922" s="10"/>
      <c r="BE922" s="10"/>
      <c r="BF922" s="10"/>
      <c r="BG922" s="10"/>
      <c r="BH922" s="10"/>
      <c r="BI922" s="10"/>
      <c r="BJ922" s="10"/>
      <c r="BK922" s="10"/>
      <c r="BL922" s="10"/>
      <c r="BM922" s="10"/>
      <c r="BN922" s="10"/>
      <c r="BO922" s="10"/>
      <c r="BP922" s="10"/>
      <c r="BQ922" s="10"/>
      <c r="BR922" s="10"/>
      <c r="BS922" s="10"/>
    </row>
    <row r="923" spans="1:71" x14ac:dyDescent="0.25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10"/>
      <c r="V923" s="10"/>
      <c r="W923" s="10"/>
      <c r="X923" s="10"/>
      <c r="Y923" s="10"/>
      <c r="Z923" s="10"/>
      <c r="AA923" s="10"/>
      <c r="AB923" s="10"/>
      <c r="AC923" s="10"/>
      <c r="AD923" s="10"/>
      <c r="AE923" s="10"/>
      <c r="AF923" s="10"/>
      <c r="AG923" s="10"/>
      <c r="AH923" s="10"/>
      <c r="AI923" s="10"/>
      <c r="AJ923" s="10"/>
      <c r="AK923" s="10"/>
      <c r="AL923" s="10"/>
      <c r="AM923" s="10"/>
      <c r="AN923" s="10"/>
      <c r="AO923" s="10"/>
      <c r="AP923" s="10"/>
      <c r="AQ923" s="10"/>
      <c r="AR923" s="10"/>
      <c r="AS923" s="10"/>
      <c r="AT923" s="10"/>
      <c r="AU923" s="10"/>
      <c r="AV923" s="10"/>
      <c r="AW923" s="10"/>
      <c r="AX923" s="10"/>
      <c r="AY923" s="10"/>
      <c r="AZ923" s="10"/>
      <c r="BA923" s="10"/>
      <c r="BB923" s="10"/>
      <c r="BC923" s="10"/>
      <c r="BD923" s="10"/>
      <c r="BE923" s="10"/>
      <c r="BF923" s="10"/>
      <c r="BG923" s="10"/>
      <c r="BH923" s="10"/>
      <c r="BI923" s="10"/>
      <c r="BJ923" s="10"/>
      <c r="BK923" s="10"/>
      <c r="BL923" s="10"/>
      <c r="BM923" s="10"/>
      <c r="BN923" s="10"/>
      <c r="BO923" s="10"/>
      <c r="BP923" s="10"/>
      <c r="BQ923" s="10"/>
      <c r="BR923" s="10"/>
      <c r="BS923" s="10"/>
    </row>
    <row r="924" spans="1:71" x14ac:dyDescent="0.25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10"/>
      <c r="V924" s="10"/>
      <c r="W924" s="10"/>
      <c r="X924" s="10"/>
      <c r="Y924" s="10"/>
      <c r="Z924" s="10"/>
      <c r="AA924" s="10"/>
      <c r="AB924" s="10"/>
      <c r="AC924" s="10"/>
      <c r="AD924" s="10"/>
      <c r="AE924" s="10"/>
      <c r="AF924" s="10"/>
      <c r="AG924" s="10"/>
      <c r="AH924" s="10"/>
      <c r="AI924" s="10"/>
      <c r="AJ924" s="10"/>
      <c r="AK924" s="10"/>
      <c r="AL924" s="10"/>
      <c r="AM924" s="10"/>
      <c r="AN924" s="10"/>
      <c r="AO924" s="10"/>
      <c r="AP924" s="10"/>
      <c r="AQ924" s="10"/>
      <c r="AR924" s="10"/>
      <c r="AS924" s="10"/>
      <c r="AT924" s="10"/>
      <c r="AU924" s="10"/>
      <c r="AV924" s="10"/>
      <c r="AW924" s="10"/>
      <c r="AX924" s="10"/>
      <c r="AY924" s="10"/>
      <c r="AZ924" s="10"/>
      <c r="BA924" s="10"/>
      <c r="BB924" s="10"/>
      <c r="BC924" s="10"/>
      <c r="BD924" s="10"/>
      <c r="BE924" s="10"/>
      <c r="BF924" s="10"/>
      <c r="BG924" s="10"/>
      <c r="BH924" s="10"/>
      <c r="BI924" s="10"/>
      <c r="BJ924" s="10"/>
      <c r="BK924" s="10"/>
      <c r="BL924" s="10"/>
      <c r="BM924" s="10"/>
      <c r="BN924" s="10"/>
      <c r="BO924" s="10"/>
      <c r="BP924" s="10"/>
      <c r="BQ924" s="10"/>
      <c r="BR924" s="10"/>
      <c r="BS924" s="10"/>
    </row>
    <row r="925" spans="1:71" x14ac:dyDescent="0.25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10"/>
      <c r="V925" s="10"/>
      <c r="W925" s="10"/>
      <c r="X925" s="10"/>
      <c r="Y925" s="10"/>
      <c r="Z925" s="10"/>
      <c r="AA925" s="10"/>
      <c r="AB925" s="10"/>
      <c r="AC925" s="10"/>
      <c r="AD925" s="10"/>
      <c r="AE925" s="10"/>
      <c r="AF925" s="10"/>
      <c r="AG925" s="10"/>
      <c r="AH925" s="10"/>
      <c r="AI925" s="10"/>
      <c r="AJ925" s="10"/>
      <c r="AK925" s="10"/>
      <c r="AL925" s="10"/>
      <c r="AM925" s="10"/>
      <c r="AN925" s="10"/>
      <c r="AO925" s="10"/>
      <c r="AP925" s="10"/>
      <c r="AQ925" s="10"/>
      <c r="AR925" s="10"/>
      <c r="AS925" s="10"/>
      <c r="AT925" s="10"/>
      <c r="AU925" s="10"/>
      <c r="AV925" s="10"/>
      <c r="AW925" s="10"/>
      <c r="AX925" s="10"/>
      <c r="AY925" s="10"/>
      <c r="AZ925" s="10"/>
      <c r="BA925" s="10"/>
      <c r="BB925" s="10"/>
      <c r="BC925" s="10"/>
      <c r="BD925" s="10"/>
      <c r="BE925" s="10"/>
      <c r="BF925" s="10"/>
      <c r="BG925" s="10"/>
      <c r="BH925" s="10"/>
      <c r="BI925" s="10"/>
      <c r="BJ925" s="10"/>
      <c r="BK925" s="10"/>
      <c r="BL925" s="10"/>
      <c r="BM925" s="10"/>
      <c r="BN925" s="10"/>
      <c r="BO925" s="10"/>
      <c r="BP925" s="10"/>
      <c r="BQ925" s="10"/>
      <c r="BR925" s="10"/>
      <c r="BS925" s="10"/>
    </row>
    <row r="926" spans="1:71" x14ac:dyDescent="0.25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10"/>
      <c r="V926" s="10"/>
      <c r="W926" s="10"/>
      <c r="X926" s="10"/>
      <c r="Y926" s="10"/>
      <c r="Z926" s="10"/>
      <c r="AA926" s="10"/>
      <c r="AB926" s="10"/>
      <c r="AC926" s="10"/>
      <c r="AD926" s="10"/>
      <c r="AE926" s="10"/>
      <c r="AF926" s="10"/>
      <c r="AG926" s="10"/>
      <c r="AH926" s="10"/>
      <c r="AI926" s="10"/>
      <c r="AJ926" s="10"/>
      <c r="AK926" s="10"/>
      <c r="AL926" s="10"/>
      <c r="AM926" s="10"/>
      <c r="AN926" s="10"/>
      <c r="AO926" s="10"/>
      <c r="AP926" s="10"/>
      <c r="AQ926" s="10"/>
      <c r="AR926" s="10"/>
      <c r="AS926" s="10"/>
      <c r="AT926" s="10"/>
      <c r="AU926" s="10"/>
      <c r="AV926" s="10"/>
      <c r="AW926" s="10"/>
      <c r="AX926" s="10"/>
      <c r="AY926" s="10"/>
      <c r="AZ926" s="10"/>
      <c r="BA926" s="10"/>
      <c r="BB926" s="10"/>
      <c r="BC926" s="10"/>
      <c r="BD926" s="10"/>
      <c r="BE926" s="10"/>
      <c r="BF926" s="10"/>
      <c r="BG926" s="10"/>
      <c r="BH926" s="10"/>
      <c r="BI926" s="10"/>
      <c r="BJ926" s="10"/>
      <c r="BK926" s="10"/>
      <c r="BL926" s="10"/>
      <c r="BM926" s="10"/>
      <c r="BN926" s="10"/>
      <c r="BO926" s="10"/>
      <c r="BP926" s="10"/>
      <c r="BQ926" s="10"/>
      <c r="BR926" s="10"/>
      <c r="BS926" s="10"/>
    </row>
    <row r="927" spans="1:7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10"/>
      <c r="V927" s="10"/>
      <c r="W927" s="10"/>
      <c r="X927" s="10"/>
      <c r="Y927" s="10"/>
      <c r="Z927" s="10"/>
      <c r="AA927" s="10"/>
      <c r="AB927" s="10"/>
      <c r="AC927" s="10"/>
      <c r="AD927" s="10"/>
      <c r="AE927" s="10"/>
      <c r="AF927" s="10"/>
      <c r="AG927" s="10"/>
      <c r="AH927" s="10"/>
      <c r="AI927" s="10"/>
      <c r="AJ927" s="10"/>
      <c r="AK927" s="10"/>
      <c r="AL927" s="10"/>
      <c r="AM927" s="10"/>
      <c r="AN927" s="10"/>
      <c r="AO927" s="10"/>
      <c r="AP927" s="10"/>
      <c r="AQ927" s="10"/>
      <c r="AR927" s="10"/>
      <c r="AS927" s="10"/>
      <c r="AT927" s="10"/>
      <c r="AU927" s="10"/>
      <c r="AV927" s="10"/>
      <c r="AW927" s="10"/>
      <c r="AX927" s="10"/>
      <c r="AY927" s="10"/>
      <c r="AZ927" s="10"/>
      <c r="BA927" s="10"/>
      <c r="BB927" s="10"/>
      <c r="BC927" s="10"/>
      <c r="BD927" s="10"/>
      <c r="BE927" s="10"/>
      <c r="BF927" s="10"/>
      <c r="BG927" s="10"/>
      <c r="BH927" s="10"/>
      <c r="BI927" s="10"/>
      <c r="BJ927" s="10"/>
      <c r="BK927" s="10"/>
      <c r="BL927" s="10"/>
      <c r="BM927" s="10"/>
      <c r="BN927" s="10"/>
      <c r="BO927" s="10"/>
      <c r="BP927" s="10"/>
      <c r="BQ927" s="10"/>
      <c r="BR927" s="10"/>
      <c r="BS927" s="10"/>
    </row>
    <row r="928" spans="1:7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10"/>
      <c r="V928" s="10"/>
      <c r="W928" s="10"/>
      <c r="X928" s="10"/>
      <c r="Y928" s="10"/>
      <c r="Z928" s="10"/>
      <c r="AA928" s="10"/>
      <c r="AB928" s="10"/>
      <c r="AC928" s="10"/>
      <c r="AD928" s="10"/>
      <c r="AE928" s="10"/>
      <c r="AF928" s="10"/>
      <c r="AG928" s="10"/>
      <c r="AH928" s="10"/>
      <c r="AI928" s="10"/>
      <c r="AJ928" s="10"/>
      <c r="AK928" s="10"/>
      <c r="AL928" s="10"/>
      <c r="AM928" s="10"/>
      <c r="AN928" s="10"/>
      <c r="AO928" s="10"/>
      <c r="AP928" s="10"/>
      <c r="AQ928" s="10"/>
      <c r="AR928" s="10"/>
      <c r="AS928" s="10"/>
      <c r="AT928" s="10"/>
      <c r="AU928" s="10"/>
      <c r="AV928" s="10"/>
      <c r="AW928" s="10"/>
      <c r="AX928" s="10"/>
      <c r="AY928" s="10"/>
      <c r="AZ928" s="10"/>
      <c r="BA928" s="10"/>
      <c r="BB928" s="10"/>
      <c r="BC928" s="10"/>
      <c r="BD928" s="10"/>
      <c r="BE928" s="10"/>
      <c r="BF928" s="10"/>
      <c r="BG928" s="10"/>
      <c r="BH928" s="10"/>
      <c r="BI928" s="10"/>
      <c r="BJ928" s="10"/>
      <c r="BK928" s="10"/>
      <c r="BL928" s="10"/>
      <c r="BM928" s="10"/>
      <c r="BN928" s="10"/>
      <c r="BO928" s="10"/>
      <c r="BP928" s="10"/>
      <c r="BQ928" s="10"/>
      <c r="BR928" s="10"/>
      <c r="BS928" s="10"/>
    </row>
    <row r="929" spans="1:7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10"/>
      <c r="V929" s="10"/>
      <c r="W929" s="10"/>
      <c r="X929" s="10"/>
      <c r="Y929" s="10"/>
      <c r="Z929" s="10"/>
      <c r="AA929" s="10"/>
      <c r="AB929" s="10"/>
      <c r="AC929" s="10"/>
      <c r="AD929" s="10"/>
      <c r="AE929" s="10"/>
      <c r="AF929" s="10"/>
      <c r="AG929" s="10"/>
      <c r="AH929" s="10"/>
      <c r="AI929" s="10"/>
      <c r="AJ929" s="10"/>
      <c r="AK929" s="10"/>
      <c r="AL929" s="10"/>
      <c r="AM929" s="10"/>
      <c r="AN929" s="10"/>
      <c r="AO929" s="10"/>
      <c r="AP929" s="10"/>
      <c r="AQ929" s="10"/>
      <c r="AR929" s="10"/>
      <c r="AS929" s="10"/>
      <c r="AT929" s="10"/>
      <c r="AU929" s="10"/>
      <c r="AV929" s="10"/>
      <c r="AW929" s="10"/>
      <c r="AX929" s="10"/>
      <c r="AY929" s="10"/>
      <c r="AZ929" s="10"/>
      <c r="BA929" s="10"/>
      <c r="BB929" s="10"/>
      <c r="BC929" s="10"/>
      <c r="BD929" s="10"/>
      <c r="BE929" s="10"/>
      <c r="BF929" s="10"/>
      <c r="BG929" s="10"/>
      <c r="BH929" s="10"/>
      <c r="BI929" s="10"/>
      <c r="BJ929" s="10"/>
      <c r="BK929" s="10"/>
      <c r="BL929" s="10"/>
      <c r="BM929" s="10"/>
      <c r="BN929" s="10"/>
      <c r="BO929" s="10"/>
      <c r="BP929" s="10"/>
      <c r="BQ929" s="10"/>
      <c r="BR929" s="10"/>
      <c r="BS929" s="10"/>
    </row>
    <row r="930" spans="1:7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10"/>
      <c r="V930" s="10"/>
      <c r="W930" s="10"/>
      <c r="X930" s="10"/>
      <c r="Y930" s="10"/>
      <c r="Z930" s="10"/>
      <c r="AA930" s="10"/>
      <c r="AB930" s="10"/>
      <c r="AC930" s="10"/>
      <c r="AD930" s="10"/>
      <c r="AE930" s="10"/>
      <c r="AF930" s="10"/>
      <c r="AG930" s="10"/>
      <c r="AH930" s="10"/>
      <c r="AI930" s="10"/>
      <c r="AJ930" s="10"/>
      <c r="AK930" s="10"/>
      <c r="AL930" s="10"/>
      <c r="AM930" s="10"/>
      <c r="AN930" s="10"/>
      <c r="AO930" s="10"/>
      <c r="AP930" s="10"/>
      <c r="AQ930" s="10"/>
      <c r="AR930" s="10"/>
      <c r="AS930" s="10"/>
      <c r="AT930" s="10"/>
      <c r="AU930" s="10"/>
      <c r="AV930" s="10"/>
      <c r="AW930" s="10"/>
      <c r="AX930" s="10"/>
      <c r="AY930" s="10"/>
      <c r="AZ930" s="10"/>
      <c r="BA930" s="10"/>
      <c r="BB930" s="10"/>
      <c r="BC930" s="10"/>
      <c r="BD930" s="10"/>
      <c r="BE930" s="10"/>
      <c r="BF930" s="10"/>
      <c r="BG930" s="10"/>
      <c r="BH930" s="10"/>
      <c r="BI930" s="10"/>
      <c r="BJ930" s="10"/>
      <c r="BK930" s="10"/>
      <c r="BL930" s="10"/>
      <c r="BM930" s="10"/>
      <c r="BN930" s="10"/>
      <c r="BO930" s="10"/>
      <c r="BP930" s="10"/>
      <c r="BQ930" s="10"/>
      <c r="BR930" s="10"/>
      <c r="BS930" s="10"/>
    </row>
    <row r="931" spans="1:7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10"/>
      <c r="V931" s="10"/>
      <c r="W931" s="10"/>
      <c r="X931" s="10"/>
      <c r="Y931" s="10"/>
      <c r="Z931" s="10"/>
      <c r="AA931" s="10"/>
      <c r="AB931" s="10"/>
      <c r="AC931" s="10"/>
      <c r="AD931" s="10"/>
      <c r="AE931" s="10"/>
      <c r="AF931" s="10"/>
      <c r="AG931" s="10"/>
      <c r="AH931" s="10"/>
      <c r="AI931" s="10"/>
      <c r="AJ931" s="10"/>
      <c r="AK931" s="10"/>
      <c r="AL931" s="10"/>
      <c r="AM931" s="10"/>
      <c r="AN931" s="10"/>
      <c r="AO931" s="10"/>
      <c r="AP931" s="10"/>
      <c r="AQ931" s="10"/>
      <c r="AR931" s="10"/>
      <c r="AS931" s="10"/>
      <c r="AT931" s="10"/>
      <c r="AU931" s="10"/>
      <c r="AV931" s="10"/>
      <c r="AW931" s="10"/>
      <c r="AX931" s="10"/>
      <c r="AY931" s="10"/>
      <c r="AZ931" s="10"/>
      <c r="BA931" s="10"/>
      <c r="BB931" s="10"/>
      <c r="BC931" s="10"/>
      <c r="BD931" s="10"/>
      <c r="BE931" s="10"/>
      <c r="BF931" s="10"/>
      <c r="BG931" s="10"/>
      <c r="BH931" s="10"/>
      <c r="BI931" s="10"/>
      <c r="BJ931" s="10"/>
      <c r="BK931" s="10"/>
      <c r="BL931" s="10"/>
      <c r="BM931" s="10"/>
      <c r="BN931" s="10"/>
      <c r="BO931" s="10"/>
      <c r="BP931" s="10"/>
      <c r="BQ931" s="10"/>
      <c r="BR931" s="10"/>
      <c r="BS931" s="10"/>
    </row>
    <row r="932" spans="1:7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10"/>
      <c r="V932" s="10"/>
      <c r="W932" s="10"/>
      <c r="X932" s="10"/>
      <c r="Y932" s="10"/>
      <c r="Z932" s="10"/>
      <c r="AA932" s="10"/>
      <c r="AB932" s="10"/>
      <c r="AC932" s="10"/>
      <c r="AD932" s="10"/>
      <c r="AE932" s="10"/>
      <c r="AF932" s="10"/>
      <c r="AG932" s="10"/>
      <c r="AH932" s="10"/>
      <c r="AI932" s="10"/>
      <c r="AJ932" s="10"/>
      <c r="AK932" s="10"/>
      <c r="AL932" s="10"/>
      <c r="AM932" s="10"/>
      <c r="AN932" s="10"/>
      <c r="AO932" s="10"/>
      <c r="AP932" s="10"/>
      <c r="AQ932" s="10"/>
      <c r="AR932" s="10"/>
      <c r="AS932" s="10"/>
      <c r="AT932" s="10"/>
      <c r="AU932" s="10"/>
      <c r="AV932" s="10"/>
      <c r="AW932" s="10"/>
      <c r="AX932" s="10"/>
      <c r="AY932" s="10"/>
      <c r="AZ932" s="10"/>
      <c r="BA932" s="10"/>
      <c r="BB932" s="10"/>
      <c r="BC932" s="10"/>
      <c r="BD932" s="10"/>
      <c r="BE932" s="10"/>
      <c r="BF932" s="10"/>
      <c r="BG932" s="10"/>
      <c r="BH932" s="10"/>
      <c r="BI932" s="10"/>
      <c r="BJ932" s="10"/>
      <c r="BK932" s="10"/>
      <c r="BL932" s="10"/>
      <c r="BM932" s="10"/>
      <c r="BN932" s="10"/>
      <c r="BO932" s="10"/>
      <c r="BP932" s="10"/>
      <c r="BQ932" s="10"/>
      <c r="BR932" s="10"/>
      <c r="BS932" s="10"/>
    </row>
    <row r="933" spans="1:7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10"/>
      <c r="V933" s="10"/>
      <c r="W933" s="10"/>
      <c r="X933" s="10"/>
      <c r="Y933" s="10"/>
      <c r="Z933" s="10"/>
      <c r="AA933" s="10"/>
      <c r="AB933" s="10"/>
      <c r="AC933" s="10"/>
      <c r="AD933" s="10"/>
      <c r="AE933" s="10"/>
      <c r="AF933" s="10"/>
      <c r="AG933" s="10"/>
      <c r="AH933" s="10"/>
      <c r="AI933" s="10"/>
      <c r="AJ933" s="10"/>
      <c r="AK933" s="10"/>
      <c r="AL933" s="10"/>
      <c r="AM933" s="10"/>
      <c r="AN933" s="10"/>
      <c r="AO933" s="10"/>
      <c r="AP933" s="10"/>
      <c r="AQ933" s="10"/>
      <c r="AR933" s="10"/>
      <c r="AS933" s="10"/>
      <c r="AT933" s="10"/>
      <c r="AU933" s="10"/>
      <c r="AV933" s="10"/>
      <c r="AW933" s="10"/>
      <c r="AX933" s="10"/>
      <c r="AY933" s="10"/>
      <c r="AZ933" s="10"/>
      <c r="BA933" s="10"/>
      <c r="BB933" s="10"/>
      <c r="BC933" s="10"/>
      <c r="BD933" s="10"/>
      <c r="BE933" s="10"/>
      <c r="BF933" s="10"/>
      <c r="BG933" s="10"/>
      <c r="BH933" s="10"/>
      <c r="BI933" s="10"/>
      <c r="BJ933" s="10"/>
      <c r="BK933" s="10"/>
      <c r="BL933" s="10"/>
      <c r="BM933" s="10"/>
      <c r="BN933" s="10"/>
      <c r="BO933" s="10"/>
      <c r="BP933" s="10"/>
      <c r="BQ933" s="10"/>
      <c r="BR933" s="10"/>
      <c r="BS933" s="10"/>
    </row>
    <row r="934" spans="1:7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10"/>
      <c r="V934" s="10"/>
      <c r="W934" s="10"/>
      <c r="X934" s="10"/>
      <c r="Y934" s="10"/>
      <c r="Z934" s="10"/>
      <c r="AA934" s="10"/>
      <c r="AB934" s="10"/>
      <c r="AC934" s="10"/>
      <c r="AD934" s="10"/>
      <c r="AE934" s="10"/>
      <c r="AF934" s="10"/>
      <c r="AG934" s="10"/>
      <c r="AH934" s="10"/>
      <c r="AI934" s="10"/>
      <c r="AJ934" s="10"/>
      <c r="AK934" s="10"/>
      <c r="AL934" s="10"/>
      <c r="AM934" s="10"/>
      <c r="AN934" s="10"/>
      <c r="AO934" s="10"/>
      <c r="AP934" s="10"/>
      <c r="AQ934" s="10"/>
      <c r="AR934" s="10"/>
      <c r="AS934" s="10"/>
      <c r="AT934" s="10"/>
      <c r="AU934" s="10"/>
      <c r="AV934" s="10"/>
      <c r="AW934" s="10"/>
      <c r="AX934" s="10"/>
      <c r="AY934" s="10"/>
      <c r="AZ934" s="10"/>
      <c r="BA934" s="10"/>
      <c r="BB934" s="10"/>
      <c r="BC934" s="10"/>
      <c r="BD934" s="10"/>
      <c r="BE934" s="10"/>
      <c r="BF934" s="10"/>
      <c r="BG934" s="10"/>
      <c r="BH934" s="10"/>
      <c r="BI934" s="10"/>
      <c r="BJ934" s="10"/>
      <c r="BK934" s="10"/>
      <c r="BL934" s="10"/>
      <c r="BM934" s="10"/>
      <c r="BN934" s="10"/>
      <c r="BO934" s="10"/>
      <c r="BP934" s="10"/>
      <c r="BQ934" s="10"/>
      <c r="BR934" s="10"/>
      <c r="BS934" s="10"/>
    </row>
    <row r="935" spans="1:7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10"/>
      <c r="V935" s="10"/>
      <c r="W935" s="10"/>
      <c r="X935" s="10"/>
      <c r="Y935" s="10"/>
      <c r="Z935" s="10"/>
      <c r="AA935" s="10"/>
      <c r="AB935" s="10"/>
      <c r="AC935" s="10"/>
      <c r="AD935" s="10"/>
      <c r="AE935" s="10"/>
      <c r="AF935" s="10"/>
      <c r="AG935" s="10"/>
      <c r="AH935" s="10"/>
      <c r="AI935" s="10"/>
      <c r="AJ935" s="10"/>
      <c r="AK935" s="10"/>
      <c r="AL935" s="10"/>
      <c r="AM935" s="10"/>
      <c r="AN935" s="10"/>
      <c r="AO935" s="10"/>
      <c r="AP935" s="10"/>
      <c r="AQ935" s="10"/>
      <c r="AR935" s="10"/>
      <c r="AS935" s="10"/>
      <c r="AT935" s="10"/>
      <c r="AU935" s="10"/>
      <c r="AV935" s="10"/>
      <c r="AW935" s="10"/>
      <c r="AX935" s="10"/>
      <c r="AY935" s="10"/>
      <c r="AZ935" s="10"/>
      <c r="BA935" s="10"/>
      <c r="BB935" s="10"/>
      <c r="BC935" s="10"/>
      <c r="BD935" s="10"/>
      <c r="BE935" s="10"/>
      <c r="BF935" s="10"/>
      <c r="BG935" s="10"/>
      <c r="BH935" s="10"/>
      <c r="BI935" s="10"/>
      <c r="BJ935" s="10"/>
      <c r="BK935" s="10"/>
      <c r="BL935" s="10"/>
      <c r="BM935" s="10"/>
      <c r="BN935" s="10"/>
      <c r="BO935" s="10"/>
      <c r="BP935" s="10"/>
      <c r="BQ935" s="10"/>
      <c r="BR935" s="10"/>
      <c r="BS935" s="10"/>
    </row>
    <row r="936" spans="1:7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10"/>
      <c r="V936" s="10"/>
      <c r="W936" s="10"/>
      <c r="X936" s="10"/>
      <c r="Y936" s="10"/>
      <c r="Z936" s="10"/>
      <c r="AA936" s="10"/>
      <c r="AB936" s="10"/>
      <c r="AC936" s="10"/>
      <c r="AD936" s="10"/>
      <c r="AE936" s="10"/>
      <c r="AF936" s="10"/>
      <c r="AG936" s="10"/>
      <c r="AH936" s="10"/>
      <c r="AI936" s="10"/>
      <c r="AJ936" s="10"/>
      <c r="AK936" s="10"/>
      <c r="AL936" s="10"/>
      <c r="AM936" s="10"/>
      <c r="AN936" s="10"/>
      <c r="AO936" s="10"/>
      <c r="AP936" s="10"/>
      <c r="AQ936" s="10"/>
      <c r="AR936" s="10"/>
      <c r="AS936" s="10"/>
      <c r="AT936" s="10"/>
      <c r="AU936" s="10"/>
      <c r="AV936" s="10"/>
      <c r="AW936" s="10"/>
      <c r="AX936" s="10"/>
      <c r="AY936" s="10"/>
      <c r="AZ936" s="10"/>
      <c r="BA936" s="10"/>
      <c r="BB936" s="10"/>
      <c r="BC936" s="10"/>
      <c r="BD936" s="10"/>
      <c r="BE936" s="10"/>
      <c r="BF936" s="10"/>
      <c r="BG936" s="10"/>
      <c r="BH936" s="10"/>
      <c r="BI936" s="10"/>
      <c r="BJ936" s="10"/>
      <c r="BK936" s="10"/>
      <c r="BL936" s="10"/>
      <c r="BM936" s="10"/>
      <c r="BN936" s="10"/>
      <c r="BO936" s="10"/>
      <c r="BP936" s="10"/>
      <c r="BQ936" s="10"/>
      <c r="BR936" s="10"/>
      <c r="BS936" s="10"/>
    </row>
    <row r="937" spans="1:7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10"/>
      <c r="BD937" s="10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</row>
    <row r="938" spans="1:7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10"/>
      <c r="BD938" s="10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</row>
    <row r="939" spans="1:7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10"/>
      <c r="V939" s="10"/>
      <c r="W939" s="10"/>
      <c r="X939" s="10"/>
      <c r="Y939" s="10"/>
      <c r="Z939" s="10"/>
      <c r="AA939" s="10"/>
      <c r="AB939" s="10"/>
      <c r="AC939" s="10"/>
      <c r="AD939" s="10"/>
      <c r="AE939" s="10"/>
      <c r="AF939" s="10"/>
      <c r="AG939" s="10"/>
      <c r="AH939" s="10"/>
      <c r="AI939" s="10"/>
      <c r="AJ939" s="10"/>
      <c r="AK939" s="10"/>
      <c r="AL939" s="10"/>
      <c r="AM939" s="10"/>
      <c r="AN939" s="10"/>
      <c r="AO939" s="10"/>
      <c r="AP939" s="10"/>
      <c r="AQ939" s="10"/>
      <c r="AR939" s="10"/>
      <c r="AS939" s="10"/>
      <c r="AT939" s="10"/>
      <c r="AU939" s="10"/>
      <c r="AV939" s="10"/>
      <c r="AW939" s="10"/>
      <c r="AX939" s="10"/>
      <c r="AY939" s="10"/>
      <c r="AZ939" s="10"/>
      <c r="BA939" s="10"/>
      <c r="BB939" s="10"/>
      <c r="BC939" s="10"/>
      <c r="BD939" s="10"/>
      <c r="BE939" s="10"/>
      <c r="BF939" s="10"/>
      <c r="BG939" s="10"/>
      <c r="BH939" s="10"/>
      <c r="BI939" s="10"/>
      <c r="BJ939" s="10"/>
      <c r="BK939" s="10"/>
      <c r="BL939" s="10"/>
      <c r="BM939" s="10"/>
      <c r="BN939" s="10"/>
      <c r="BO939" s="10"/>
      <c r="BP939" s="10"/>
      <c r="BQ939" s="10"/>
      <c r="BR939" s="10"/>
      <c r="BS939" s="10"/>
    </row>
    <row r="940" spans="1:7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10"/>
      <c r="V940" s="10"/>
      <c r="W940" s="10"/>
      <c r="X940" s="10"/>
      <c r="Y940" s="10"/>
      <c r="Z940" s="10"/>
      <c r="AA940" s="10"/>
      <c r="AB940" s="10"/>
      <c r="AC940" s="10"/>
      <c r="AD940" s="10"/>
      <c r="AE940" s="10"/>
      <c r="AF940" s="10"/>
      <c r="AG940" s="10"/>
      <c r="AH940" s="10"/>
      <c r="AI940" s="10"/>
      <c r="AJ940" s="10"/>
      <c r="AK940" s="10"/>
      <c r="AL940" s="10"/>
      <c r="AM940" s="10"/>
      <c r="AN940" s="10"/>
      <c r="AO940" s="10"/>
      <c r="AP940" s="10"/>
      <c r="AQ940" s="10"/>
      <c r="AR940" s="10"/>
      <c r="AS940" s="10"/>
      <c r="AT940" s="10"/>
      <c r="AU940" s="10"/>
      <c r="AV940" s="10"/>
      <c r="AW940" s="10"/>
      <c r="AX940" s="10"/>
      <c r="AY940" s="10"/>
      <c r="AZ940" s="10"/>
      <c r="BA940" s="10"/>
      <c r="BB940" s="10"/>
      <c r="BC940" s="10"/>
      <c r="BD940" s="10"/>
      <c r="BE940" s="10"/>
      <c r="BF940" s="10"/>
      <c r="BG940" s="10"/>
      <c r="BH940" s="10"/>
      <c r="BI940" s="10"/>
      <c r="BJ940" s="10"/>
      <c r="BK940" s="10"/>
      <c r="BL940" s="10"/>
      <c r="BM940" s="10"/>
      <c r="BN940" s="10"/>
      <c r="BO940" s="10"/>
      <c r="BP940" s="10"/>
      <c r="BQ940" s="10"/>
      <c r="BR940" s="10"/>
      <c r="BS940" s="10"/>
    </row>
    <row r="941" spans="1:7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10"/>
      <c r="V941" s="10"/>
      <c r="W941" s="10"/>
      <c r="X941" s="10"/>
      <c r="Y941" s="10"/>
      <c r="Z941" s="10"/>
      <c r="AA941" s="10"/>
      <c r="AB941" s="10"/>
      <c r="AC941" s="10"/>
      <c r="AD941" s="10"/>
      <c r="AE941" s="10"/>
      <c r="AF941" s="10"/>
      <c r="AG941" s="10"/>
      <c r="AH941" s="10"/>
      <c r="AI941" s="10"/>
      <c r="AJ941" s="10"/>
      <c r="AK941" s="10"/>
      <c r="AL941" s="10"/>
      <c r="AM941" s="10"/>
      <c r="AN941" s="10"/>
      <c r="AO941" s="10"/>
      <c r="AP941" s="10"/>
      <c r="AQ941" s="10"/>
      <c r="AR941" s="10"/>
      <c r="AS941" s="10"/>
      <c r="AT941" s="10"/>
      <c r="AU941" s="10"/>
      <c r="AV941" s="10"/>
      <c r="AW941" s="10"/>
      <c r="AX941" s="10"/>
      <c r="AY941" s="10"/>
      <c r="AZ941" s="10"/>
      <c r="BA941" s="10"/>
      <c r="BB941" s="10"/>
      <c r="BC941" s="10"/>
      <c r="BD941" s="10"/>
      <c r="BE941" s="10"/>
      <c r="BF941" s="10"/>
      <c r="BG941" s="10"/>
      <c r="BH941" s="10"/>
      <c r="BI941" s="10"/>
      <c r="BJ941" s="10"/>
      <c r="BK941" s="10"/>
      <c r="BL941" s="10"/>
      <c r="BM941" s="10"/>
      <c r="BN941" s="10"/>
      <c r="BO941" s="10"/>
      <c r="BP941" s="10"/>
      <c r="BQ941" s="10"/>
      <c r="BR941" s="10"/>
      <c r="BS941" s="10"/>
    </row>
    <row r="942" spans="1:7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10"/>
      <c r="V942" s="10"/>
      <c r="W942" s="10"/>
      <c r="X942" s="10"/>
      <c r="Y942" s="10"/>
      <c r="Z942" s="10"/>
      <c r="AA942" s="10"/>
      <c r="AB942" s="10"/>
      <c r="AC942" s="10"/>
      <c r="AD942" s="10"/>
      <c r="AE942" s="10"/>
      <c r="AF942" s="10"/>
      <c r="AG942" s="10"/>
      <c r="AH942" s="10"/>
      <c r="AI942" s="10"/>
      <c r="AJ942" s="10"/>
      <c r="AK942" s="10"/>
      <c r="AL942" s="10"/>
      <c r="AM942" s="10"/>
      <c r="AN942" s="10"/>
      <c r="AO942" s="10"/>
      <c r="AP942" s="10"/>
      <c r="AQ942" s="10"/>
      <c r="AR942" s="10"/>
      <c r="AS942" s="10"/>
      <c r="AT942" s="10"/>
      <c r="AU942" s="10"/>
      <c r="AV942" s="10"/>
      <c r="AW942" s="10"/>
      <c r="AX942" s="10"/>
      <c r="AY942" s="10"/>
      <c r="AZ942" s="10"/>
      <c r="BA942" s="10"/>
      <c r="BB942" s="10"/>
      <c r="BC942" s="10"/>
      <c r="BD942" s="10"/>
      <c r="BE942" s="10"/>
      <c r="BF942" s="10"/>
      <c r="BG942" s="10"/>
      <c r="BH942" s="10"/>
      <c r="BI942" s="10"/>
      <c r="BJ942" s="10"/>
      <c r="BK942" s="10"/>
      <c r="BL942" s="10"/>
      <c r="BM942" s="10"/>
      <c r="BN942" s="10"/>
      <c r="BO942" s="10"/>
      <c r="BP942" s="10"/>
      <c r="BQ942" s="10"/>
      <c r="BR942" s="10"/>
      <c r="BS942" s="10"/>
    </row>
    <row r="943" spans="1:7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10"/>
      <c r="V943" s="10"/>
      <c r="W943" s="10"/>
      <c r="X943" s="10"/>
      <c r="Y943" s="10"/>
      <c r="Z943" s="10"/>
      <c r="AA943" s="10"/>
      <c r="AB943" s="10"/>
      <c r="AC943" s="10"/>
      <c r="AD943" s="10"/>
      <c r="AE943" s="10"/>
      <c r="AF943" s="10"/>
      <c r="AG943" s="10"/>
      <c r="AH943" s="10"/>
      <c r="AI943" s="10"/>
      <c r="AJ943" s="10"/>
      <c r="AK943" s="10"/>
      <c r="AL943" s="10"/>
      <c r="AM943" s="10"/>
      <c r="AN943" s="10"/>
      <c r="AO943" s="10"/>
      <c r="AP943" s="10"/>
      <c r="AQ943" s="10"/>
      <c r="AR943" s="10"/>
      <c r="AS943" s="10"/>
      <c r="AT943" s="10"/>
      <c r="AU943" s="10"/>
      <c r="AV943" s="10"/>
      <c r="AW943" s="10"/>
      <c r="AX943" s="10"/>
      <c r="AY943" s="10"/>
      <c r="AZ943" s="10"/>
      <c r="BA943" s="10"/>
      <c r="BB943" s="10"/>
      <c r="BC943" s="10"/>
      <c r="BD943" s="10"/>
      <c r="BE943" s="10"/>
      <c r="BF943" s="10"/>
      <c r="BG943" s="10"/>
      <c r="BH943" s="10"/>
      <c r="BI943" s="10"/>
      <c r="BJ943" s="10"/>
      <c r="BK943" s="10"/>
      <c r="BL943" s="10"/>
      <c r="BM943" s="10"/>
      <c r="BN943" s="10"/>
      <c r="BO943" s="10"/>
      <c r="BP943" s="10"/>
      <c r="BQ943" s="10"/>
      <c r="BR943" s="10"/>
      <c r="BS943" s="10"/>
    </row>
    <row r="944" spans="1:7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10"/>
      <c r="V944" s="10"/>
      <c r="W944" s="10"/>
      <c r="X944" s="10"/>
      <c r="Y944" s="10"/>
      <c r="Z944" s="10"/>
      <c r="AA944" s="10"/>
      <c r="AB944" s="10"/>
      <c r="AC944" s="10"/>
      <c r="AD944" s="10"/>
      <c r="AE944" s="10"/>
      <c r="AF944" s="10"/>
      <c r="AG944" s="10"/>
      <c r="AH944" s="10"/>
      <c r="AI944" s="10"/>
      <c r="AJ944" s="10"/>
      <c r="AK944" s="10"/>
      <c r="AL944" s="10"/>
      <c r="AM944" s="10"/>
      <c r="AN944" s="10"/>
      <c r="AO944" s="10"/>
      <c r="AP944" s="10"/>
      <c r="AQ944" s="10"/>
      <c r="AR944" s="10"/>
      <c r="AS944" s="10"/>
      <c r="AT944" s="10"/>
      <c r="AU944" s="10"/>
      <c r="AV944" s="10"/>
      <c r="AW944" s="10"/>
      <c r="AX944" s="10"/>
      <c r="AY944" s="10"/>
      <c r="AZ944" s="10"/>
      <c r="BA944" s="10"/>
      <c r="BB944" s="10"/>
      <c r="BC944" s="10"/>
      <c r="BD944" s="10"/>
      <c r="BE944" s="10"/>
      <c r="BF944" s="10"/>
      <c r="BG944" s="10"/>
      <c r="BH944" s="10"/>
      <c r="BI944" s="10"/>
      <c r="BJ944" s="10"/>
      <c r="BK944" s="10"/>
      <c r="BL944" s="10"/>
      <c r="BM944" s="10"/>
      <c r="BN944" s="10"/>
      <c r="BO944" s="10"/>
      <c r="BP944" s="10"/>
      <c r="BQ944" s="10"/>
      <c r="BR944" s="10"/>
      <c r="BS944" s="10"/>
    </row>
    <row r="945" spans="1:7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10"/>
      <c r="V945" s="10"/>
      <c r="W945" s="10"/>
      <c r="X945" s="10"/>
      <c r="Y945" s="10"/>
      <c r="Z945" s="10"/>
      <c r="AA945" s="10"/>
      <c r="AB945" s="10"/>
      <c r="AC945" s="10"/>
      <c r="AD945" s="10"/>
      <c r="AE945" s="10"/>
      <c r="AF945" s="10"/>
      <c r="AG945" s="10"/>
      <c r="AH945" s="10"/>
      <c r="AI945" s="10"/>
      <c r="AJ945" s="10"/>
      <c r="AK945" s="10"/>
      <c r="AL945" s="10"/>
      <c r="AM945" s="10"/>
      <c r="AN945" s="10"/>
      <c r="AO945" s="10"/>
      <c r="AP945" s="10"/>
      <c r="AQ945" s="10"/>
      <c r="AR945" s="10"/>
      <c r="AS945" s="10"/>
      <c r="AT945" s="10"/>
      <c r="AU945" s="10"/>
      <c r="AV945" s="10"/>
      <c r="AW945" s="10"/>
      <c r="AX945" s="10"/>
      <c r="AY945" s="10"/>
      <c r="AZ945" s="10"/>
      <c r="BA945" s="10"/>
      <c r="BB945" s="10"/>
      <c r="BC945" s="10"/>
      <c r="BD945" s="10"/>
      <c r="BE945" s="10"/>
      <c r="BF945" s="10"/>
      <c r="BG945" s="10"/>
      <c r="BH945" s="10"/>
      <c r="BI945" s="10"/>
      <c r="BJ945" s="10"/>
      <c r="BK945" s="10"/>
      <c r="BL945" s="10"/>
      <c r="BM945" s="10"/>
      <c r="BN945" s="10"/>
      <c r="BO945" s="10"/>
      <c r="BP945" s="10"/>
      <c r="BQ945" s="10"/>
      <c r="BR945" s="10"/>
      <c r="BS945" s="10"/>
    </row>
    <row r="946" spans="1:7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10"/>
      <c r="V946" s="10"/>
      <c r="W946" s="10"/>
      <c r="X946" s="10"/>
      <c r="Y946" s="10"/>
      <c r="Z946" s="10"/>
      <c r="AA946" s="10"/>
      <c r="AB946" s="10"/>
      <c r="AC946" s="10"/>
      <c r="AD946" s="10"/>
      <c r="AE946" s="10"/>
      <c r="AF946" s="10"/>
      <c r="AG946" s="10"/>
      <c r="AH946" s="10"/>
      <c r="AI946" s="10"/>
      <c r="AJ946" s="10"/>
      <c r="AK946" s="10"/>
      <c r="AL946" s="10"/>
      <c r="AM946" s="10"/>
      <c r="AN946" s="10"/>
      <c r="AO946" s="10"/>
      <c r="AP946" s="10"/>
      <c r="AQ946" s="10"/>
      <c r="AR946" s="10"/>
      <c r="AS946" s="10"/>
      <c r="AT946" s="10"/>
      <c r="AU946" s="10"/>
      <c r="AV946" s="10"/>
      <c r="AW946" s="10"/>
      <c r="AX946" s="10"/>
      <c r="AY946" s="10"/>
      <c r="AZ946" s="10"/>
      <c r="BA946" s="10"/>
      <c r="BB946" s="10"/>
      <c r="BC946" s="10"/>
      <c r="BD946" s="10"/>
      <c r="BE946" s="10"/>
      <c r="BF946" s="10"/>
      <c r="BG946" s="10"/>
      <c r="BH946" s="10"/>
      <c r="BI946" s="10"/>
      <c r="BJ946" s="10"/>
      <c r="BK946" s="10"/>
      <c r="BL946" s="10"/>
      <c r="BM946" s="10"/>
      <c r="BN946" s="10"/>
      <c r="BO946" s="10"/>
      <c r="BP946" s="10"/>
      <c r="BQ946" s="10"/>
      <c r="BR946" s="10"/>
      <c r="BS946" s="10"/>
    </row>
    <row r="947" spans="1:7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10"/>
      <c r="V947" s="10"/>
      <c r="W947" s="10"/>
      <c r="X947" s="10"/>
      <c r="Y947" s="10"/>
      <c r="Z947" s="10"/>
      <c r="AA947" s="10"/>
      <c r="AB947" s="10"/>
      <c r="AC947" s="10"/>
      <c r="AD947" s="10"/>
      <c r="AE947" s="10"/>
      <c r="AF947" s="10"/>
      <c r="AG947" s="10"/>
      <c r="AH947" s="10"/>
      <c r="AI947" s="10"/>
      <c r="AJ947" s="10"/>
      <c r="AK947" s="10"/>
      <c r="AL947" s="10"/>
      <c r="AM947" s="10"/>
      <c r="AN947" s="10"/>
      <c r="AO947" s="10"/>
      <c r="AP947" s="10"/>
      <c r="AQ947" s="10"/>
      <c r="AR947" s="10"/>
      <c r="AS947" s="10"/>
      <c r="AT947" s="10"/>
      <c r="AU947" s="10"/>
      <c r="AV947" s="10"/>
      <c r="AW947" s="10"/>
      <c r="AX947" s="10"/>
      <c r="AY947" s="10"/>
      <c r="AZ947" s="10"/>
      <c r="BA947" s="10"/>
      <c r="BB947" s="10"/>
      <c r="BC947" s="10"/>
      <c r="BD947" s="10"/>
      <c r="BE947" s="10"/>
      <c r="BF947" s="10"/>
      <c r="BG947" s="10"/>
      <c r="BH947" s="10"/>
      <c r="BI947" s="10"/>
      <c r="BJ947" s="10"/>
      <c r="BK947" s="10"/>
      <c r="BL947" s="10"/>
      <c r="BM947" s="10"/>
      <c r="BN947" s="10"/>
      <c r="BO947" s="10"/>
      <c r="BP947" s="10"/>
      <c r="BQ947" s="10"/>
      <c r="BR947" s="10"/>
      <c r="BS947" s="10"/>
    </row>
    <row r="948" spans="1:7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10"/>
      <c r="V948" s="10"/>
      <c r="W948" s="10"/>
      <c r="X948" s="10"/>
      <c r="Y948" s="10"/>
      <c r="Z948" s="10"/>
      <c r="AA948" s="10"/>
      <c r="AB948" s="10"/>
      <c r="AC948" s="10"/>
      <c r="AD948" s="10"/>
      <c r="AE948" s="10"/>
      <c r="AF948" s="10"/>
      <c r="AG948" s="10"/>
      <c r="AH948" s="10"/>
      <c r="AI948" s="10"/>
      <c r="AJ948" s="10"/>
      <c r="AK948" s="10"/>
      <c r="AL948" s="10"/>
      <c r="AM948" s="10"/>
      <c r="AN948" s="10"/>
      <c r="AO948" s="10"/>
      <c r="AP948" s="10"/>
      <c r="AQ948" s="10"/>
      <c r="AR948" s="10"/>
      <c r="AS948" s="10"/>
      <c r="AT948" s="10"/>
      <c r="AU948" s="10"/>
      <c r="AV948" s="10"/>
      <c r="AW948" s="10"/>
      <c r="AX948" s="10"/>
      <c r="AY948" s="10"/>
      <c r="AZ948" s="10"/>
      <c r="BA948" s="10"/>
      <c r="BB948" s="10"/>
      <c r="BC948" s="10"/>
      <c r="BD948" s="10"/>
      <c r="BE948" s="10"/>
      <c r="BF948" s="10"/>
      <c r="BG948" s="10"/>
      <c r="BH948" s="10"/>
      <c r="BI948" s="10"/>
      <c r="BJ948" s="10"/>
      <c r="BK948" s="10"/>
      <c r="BL948" s="10"/>
      <c r="BM948" s="10"/>
      <c r="BN948" s="10"/>
      <c r="BO948" s="10"/>
      <c r="BP948" s="10"/>
      <c r="BQ948" s="10"/>
      <c r="BR948" s="10"/>
      <c r="BS948" s="10"/>
    </row>
    <row r="949" spans="1:7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10"/>
      <c r="V949" s="10"/>
      <c r="W949" s="10"/>
      <c r="X949" s="10"/>
      <c r="Y949" s="10"/>
      <c r="Z949" s="10"/>
      <c r="AA949" s="10"/>
      <c r="AB949" s="10"/>
      <c r="AC949" s="10"/>
      <c r="AD949" s="10"/>
      <c r="AE949" s="10"/>
      <c r="AF949" s="10"/>
      <c r="AG949" s="10"/>
      <c r="AH949" s="10"/>
      <c r="AI949" s="10"/>
      <c r="AJ949" s="10"/>
      <c r="AK949" s="10"/>
      <c r="AL949" s="10"/>
      <c r="AM949" s="10"/>
      <c r="AN949" s="10"/>
      <c r="AO949" s="10"/>
      <c r="AP949" s="10"/>
      <c r="AQ949" s="10"/>
      <c r="AR949" s="10"/>
      <c r="AS949" s="10"/>
      <c r="AT949" s="10"/>
      <c r="AU949" s="10"/>
      <c r="AV949" s="10"/>
      <c r="AW949" s="10"/>
      <c r="AX949" s="10"/>
      <c r="AY949" s="10"/>
      <c r="AZ949" s="10"/>
      <c r="BA949" s="10"/>
      <c r="BB949" s="10"/>
      <c r="BC949" s="10"/>
      <c r="BD949" s="10"/>
      <c r="BE949" s="10"/>
      <c r="BF949" s="10"/>
      <c r="BG949" s="10"/>
      <c r="BH949" s="10"/>
      <c r="BI949" s="10"/>
      <c r="BJ949" s="10"/>
      <c r="BK949" s="10"/>
      <c r="BL949" s="10"/>
      <c r="BM949" s="10"/>
      <c r="BN949" s="10"/>
      <c r="BO949" s="10"/>
      <c r="BP949" s="10"/>
      <c r="BQ949" s="10"/>
      <c r="BR949" s="10"/>
      <c r="BS949" s="10"/>
    </row>
    <row r="950" spans="1:7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10"/>
      <c r="BD950" s="10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</row>
    <row r="951" spans="1:7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10"/>
      <c r="BD951" s="10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</row>
    <row r="952" spans="1:7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10"/>
      <c r="V952" s="10"/>
      <c r="W952" s="10"/>
      <c r="X952" s="10"/>
      <c r="Y952" s="10"/>
      <c r="Z952" s="10"/>
      <c r="AA952" s="10"/>
      <c r="AB952" s="10"/>
      <c r="AC952" s="10"/>
      <c r="AD952" s="10"/>
      <c r="AE952" s="10"/>
      <c r="AF952" s="10"/>
      <c r="AG952" s="10"/>
      <c r="AH952" s="10"/>
      <c r="AI952" s="10"/>
      <c r="AJ952" s="10"/>
      <c r="AK952" s="10"/>
      <c r="AL952" s="10"/>
      <c r="AM952" s="10"/>
      <c r="AN952" s="10"/>
      <c r="AO952" s="10"/>
      <c r="AP952" s="10"/>
      <c r="AQ952" s="10"/>
      <c r="AR952" s="10"/>
      <c r="AS952" s="10"/>
      <c r="AT952" s="10"/>
      <c r="AU952" s="10"/>
      <c r="AV952" s="10"/>
      <c r="AW952" s="10"/>
      <c r="AX952" s="10"/>
      <c r="AY952" s="10"/>
      <c r="AZ952" s="10"/>
      <c r="BA952" s="10"/>
      <c r="BB952" s="10"/>
      <c r="BC952" s="10"/>
      <c r="BD952" s="10"/>
      <c r="BE952" s="10"/>
      <c r="BF952" s="10"/>
      <c r="BG952" s="10"/>
      <c r="BH952" s="10"/>
      <c r="BI952" s="10"/>
      <c r="BJ952" s="10"/>
      <c r="BK952" s="10"/>
      <c r="BL952" s="10"/>
      <c r="BM952" s="10"/>
      <c r="BN952" s="10"/>
      <c r="BO952" s="10"/>
      <c r="BP952" s="10"/>
      <c r="BQ952" s="10"/>
      <c r="BR952" s="10"/>
      <c r="BS952" s="10"/>
    </row>
    <row r="953" spans="1:7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10"/>
      <c r="V953" s="10"/>
      <c r="W953" s="10"/>
      <c r="X953" s="10"/>
      <c r="Y953" s="10"/>
      <c r="Z953" s="10"/>
      <c r="AA953" s="10"/>
      <c r="AB953" s="10"/>
      <c r="AC953" s="10"/>
      <c r="AD953" s="10"/>
      <c r="AE953" s="10"/>
      <c r="AF953" s="10"/>
      <c r="AG953" s="10"/>
      <c r="AH953" s="10"/>
      <c r="AI953" s="10"/>
      <c r="AJ953" s="10"/>
      <c r="AK953" s="10"/>
      <c r="AL953" s="10"/>
      <c r="AM953" s="10"/>
      <c r="AN953" s="10"/>
      <c r="AO953" s="10"/>
      <c r="AP953" s="10"/>
      <c r="AQ953" s="10"/>
      <c r="AR953" s="10"/>
      <c r="AS953" s="10"/>
      <c r="AT953" s="10"/>
      <c r="AU953" s="10"/>
      <c r="AV953" s="10"/>
      <c r="AW953" s="10"/>
      <c r="AX953" s="10"/>
      <c r="AY953" s="10"/>
      <c r="AZ953" s="10"/>
      <c r="BA953" s="10"/>
      <c r="BB953" s="10"/>
      <c r="BC953" s="10"/>
      <c r="BD953" s="10"/>
      <c r="BE953" s="10"/>
      <c r="BF953" s="10"/>
      <c r="BG953" s="10"/>
      <c r="BH953" s="10"/>
      <c r="BI953" s="10"/>
      <c r="BJ953" s="10"/>
      <c r="BK953" s="10"/>
      <c r="BL953" s="10"/>
      <c r="BM953" s="10"/>
      <c r="BN953" s="10"/>
      <c r="BO953" s="10"/>
      <c r="BP953" s="10"/>
      <c r="BQ953" s="10"/>
      <c r="BR953" s="10"/>
      <c r="BS953" s="10"/>
    </row>
    <row r="954" spans="1:7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10"/>
      <c r="V954" s="10"/>
      <c r="W954" s="10"/>
      <c r="X954" s="10"/>
      <c r="Y954" s="10"/>
      <c r="Z954" s="10"/>
      <c r="AA954" s="10"/>
      <c r="AB954" s="10"/>
      <c r="AC954" s="10"/>
      <c r="AD954" s="10"/>
      <c r="AE954" s="10"/>
      <c r="AF954" s="10"/>
      <c r="AG954" s="10"/>
      <c r="AH954" s="10"/>
      <c r="AI954" s="10"/>
      <c r="AJ954" s="10"/>
      <c r="AK954" s="10"/>
      <c r="AL954" s="10"/>
      <c r="AM954" s="10"/>
      <c r="AN954" s="10"/>
      <c r="AO954" s="10"/>
      <c r="AP954" s="10"/>
      <c r="AQ954" s="10"/>
      <c r="AR954" s="10"/>
      <c r="AS954" s="10"/>
      <c r="AT954" s="10"/>
      <c r="AU954" s="10"/>
      <c r="AV954" s="10"/>
      <c r="AW954" s="10"/>
      <c r="AX954" s="10"/>
      <c r="AY954" s="10"/>
      <c r="AZ954" s="10"/>
      <c r="BA954" s="10"/>
      <c r="BB954" s="10"/>
      <c r="BC954" s="10"/>
      <c r="BD954" s="10"/>
      <c r="BE954" s="10"/>
      <c r="BF954" s="10"/>
      <c r="BG954" s="10"/>
      <c r="BH954" s="10"/>
      <c r="BI954" s="10"/>
      <c r="BJ954" s="10"/>
      <c r="BK954" s="10"/>
      <c r="BL954" s="10"/>
      <c r="BM954" s="10"/>
      <c r="BN954" s="10"/>
      <c r="BO954" s="10"/>
      <c r="BP954" s="10"/>
      <c r="BQ954" s="10"/>
      <c r="BR954" s="10"/>
      <c r="BS954" s="10"/>
    </row>
    <row r="955" spans="1:7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10"/>
      <c r="V955" s="10"/>
      <c r="W955" s="10"/>
      <c r="X955" s="10"/>
      <c r="Y955" s="10"/>
      <c r="Z955" s="10"/>
      <c r="AA955" s="10"/>
      <c r="AB955" s="10"/>
      <c r="AC955" s="10"/>
      <c r="AD955" s="10"/>
      <c r="AE955" s="10"/>
      <c r="AF955" s="10"/>
      <c r="AG955" s="10"/>
      <c r="AH955" s="10"/>
      <c r="AI955" s="10"/>
      <c r="AJ955" s="10"/>
      <c r="AK955" s="10"/>
      <c r="AL955" s="10"/>
      <c r="AM955" s="10"/>
      <c r="AN955" s="10"/>
      <c r="AO955" s="10"/>
      <c r="AP955" s="10"/>
      <c r="AQ955" s="10"/>
      <c r="AR955" s="10"/>
      <c r="AS955" s="10"/>
      <c r="AT955" s="10"/>
      <c r="AU955" s="10"/>
      <c r="AV955" s="10"/>
      <c r="AW955" s="10"/>
      <c r="AX955" s="10"/>
      <c r="AY955" s="10"/>
      <c r="AZ955" s="10"/>
      <c r="BA955" s="10"/>
      <c r="BB955" s="10"/>
      <c r="BC955" s="10"/>
      <c r="BD955" s="10"/>
      <c r="BE955" s="10"/>
      <c r="BF955" s="10"/>
      <c r="BG955" s="10"/>
      <c r="BH955" s="10"/>
      <c r="BI955" s="10"/>
      <c r="BJ955" s="10"/>
      <c r="BK955" s="10"/>
      <c r="BL955" s="10"/>
      <c r="BM955" s="10"/>
      <c r="BN955" s="10"/>
      <c r="BO955" s="10"/>
      <c r="BP955" s="10"/>
      <c r="BQ955" s="10"/>
      <c r="BR955" s="10"/>
      <c r="BS955" s="10"/>
    </row>
    <row r="956" spans="1:7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10"/>
      <c r="V956" s="10"/>
      <c r="W956" s="10"/>
      <c r="X956" s="10"/>
      <c r="Y956" s="10"/>
      <c r="Z956" s="10"/>
      <c r="AA956" s="10"/>
      <c r="AB956" s="10"/>
      <c r="AC956" s="10"/>
      <c r="AD956" s="10"/>
      <c r="AE956" s="10"/>
      <c r="AF956" s="10"/>
      <c r="AG956" s="10"/>
      <c r="AH956" s="10"/>
      <c r="AI956" s="10"/>
      <c r="AJ956" s="10"/>
      <c r="AK956" s="10"/>
      <c r="AL956" s="10"/>
      <c r="AM956" s="10"/>
      <c r="AN956" s="10"/>
      <c r="AO956" s="10"/>
      <c r="AP956" s="10"/>
      <c r="AQ956" s="10"/>
      <c r="AR956" s="10"/>
      <c r="AS956" s="10"/>
      <c r="AT956" s="10"/>
      <c r="AU956" s="10"/>
      <c r="AV956" s="10"/>
      <c r="AW956" s="10"/>
      <c r="AX956" s="10"/>
      <c r="AY956" s="10"/>
      <c r="AZ956" s="10"/>
      <c r="BA956" s="10"/>
      <c r="BB956" s="10"/>
      <c r="BC956" s="10"/>
      <c r="BD956" s="10"/>
      <c r="BE956" s="10"/>
      <c r="BF956" s="10"/>
      <c r="BG956" s="10"/>
      <c r="BH956" s="10"/>
      <c r="BI956" s="10"/>
      <c r="BJ956" s="10"/>
      <c r="BK956" s="10"/>
      <c r="BL956" s="10"/>
      <c r="BM956" s="10"/>
      <c r="BN956" s="10"/>
      <c r="BO956" s="10"/>
      <c r="BP956" s="10"/>
      <c r="BQ956" s="10"/>
      <c r="BR956" s="10"/>
      <c r="BS956" s="10"/>
    </row>
    <row r="957" spans="1:7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10"/>
      <c r="V957" s="10"/>
      <c r="W957" s="10"/>
      <c r="X957" s="10"/>
      <c r="Y957" s="10"/>
      <c r="Z957" s="10"/>
      <c r="AA957" s="10"/>
      <c r="AB957" s="10"/>
      <c r="AC957" s="10"/>
      <c r="AD957" s="10"/>
      <c r="AE957" s="10"/>
      <c r="AF957" s="10"/>
      <c r="AG957" s="10"/>
      <c r="AH957" s="10"/>
      <c r="AI957" s="10"/>
      <c r="AJ957" s="10"/>
      <c r="AK957" s="10"/>
      <c r="AL957" s="10"/>
      <c r="AM957" s="10"/>
      <c r="AN957" s="10"/>
      <c r="AO957" s="10"/>
      <c r="AP957" s="10"/>
      <c r="AQ957" s="10"/>
      <c r="AR957" s="10"/>
      <c r="AS957" s="10"/>
      <c r="AT957" s="10"/>
      <c r="AU957" s="10"/>
      <c r="AV957" s="10"/>
      <c r="AW957" s="10"/>
      <c r="AX957" s="10"/>
      <c r="AY957" s="10"/>
      <c r="AZ957" s="10"/>
      <c r="BA957" s="10"/>
      <c r="BB957" s="10"/>
      <c r="BC957" s="10"/>
      <c r="BD957" s="10"/>
      <c r="BE957" s="10"/>
      <c r="BF957" s="10"/>
      <c r="BG957" s="10"/>
      <c r="BH957" s="10"/>
      <c r="BI957" s="10"/>
      <c r="BJ957" s="10"/>
      <c r="BK957" s="10"/>
      <c r="BL957" s="10"/>
      <c r="BM957" s="10"/>
      <c r="BN957" s="10"/>
      <c r="BO957" s="10"/>
      <c r="BP957" s="10"/>
      <c r="BQ957" s="10"/>
      <c r="BR957" s="10"/>
      <c r="BS957" s="10"/>
    </row>
    <row r="958" spans="1:7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10"/>
      <c r="V958" s="10"/>
      <c r="W958" s="10"/>
      <c r="X958" s="10"/>
      <c r="Y958" s="10"/>
      <c r="Z958" s="10"/>
      <c r="AA958" s="10"/>
      <c r="AB958" s="10"/>
      <c r="AC958" s="10"/>
      <c r="AD958" s="10"/>
      <c r="AE958" s="10"/>
      <c r="AF958" s="10"/>
      <c r="AG958" s="10"/>
      <c r="AH958" s="10"/>
      <c r="AI958" s="10"/>
      <c r="AJ958" s="10"/>
      <c r="AK958" s="10"/>
      <c r="AL958" s="10"/>
      <c r="AM958" s="10"/>
      <c r="AN958" s="10"/>
      <c r="AO958" s="10"/>
      <c r="AP958" s="10"/>
      <c r="AQ958" s="10"/>
      <c r="AR958" s="10"/>
      <c r="AS958" s="10"/>
      <c r="AT958" s="10"/>
      <c r="AU958" s="10"/>
      <c r="AV958" s="10"/>
      <c r="AW958" s="10"/>
      <c r="AX958" s="10"/>
      <c r="AY958" s="10"/>
      <c r="AZ958" s="10"/>
      <c r="BA958" s="10"/>
      <c r="BB958" s="10"/>
      <c r="BC958" s="10"/>
      <c r="BD958" s="10"/>
      <c r="BE958" s="10"/>
      <c r="BF958" s="10"/>
      <c r="BG958" s="10"/>
      <c r="BH958" s="10"/>
      <c r="BI958" s="10"/>
      <c r="BJ958" s="10"/>
      <c r="BK958" s="10"/>
      <c r="BL958" s="10"/>
      <c r="BM958" s="10"/>
      <c r="BN958" s="10"/>
      <c r="BO958" s="10"/>
      <c r="BP958" s="10"/>
      <c r="BQ958" s="10"/>
      <c r="BR958" s="10"/>
      <c r="BS958" s="10"/>
    </row>
    <row r="959" spans="1:7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10"/>
      <c r="V959" s="10"/>
      <c r="W959" s="10"/>
      <c r="X959" s="10"/>
      <c r="Y959" s="10"/>
      <c r="Z959" s="10"/>
      <c r="AA959" s="10"/>
      <c r="AB959" s="10"/>
      <c r="AC959" s="10"/>
      <c r="AD959" s="10"/>
      <c r="AE959" s="10"/>
      <c r="AF959" s="10"/>
      <c r="AG959" s="10"/>
      <c r="AH959" s="10"/>
      <c r="AI959" s="10"/>
      <c r="AJ959" s="10"/>
      <c r="AK959" s="10"/>
      <c r="AL959" s="10"/>
      <c r="AM959" s="10"/>
      <c r="AN959" s="10"/>
      <c r="AO959" s="10"/>
      <c r="AP959" s="10"/>
      <c r="AQ959" s="10"/>
      <c r="AR959" s="10"/>
      <c r="AS959" s="10"/>
      <c r="AT959" s="10"/>
      <c r="AU959" s="10"/>
      <c r="AV959" s="10"/>
      <c r="AW959" s="10"/>
      <c r="AX959" s="10"/>
      <c r="AY959" s="10"/>
      <c r="AZ959" s="10"/>
      <c r="BA959" s="10"/>
      <c r="BB959" s="10"/>
      <c r="BC959" s="10"/>
      <c r="BD959" s="10"/>
      <c r="BE959" s="10"/>
      <c r="BF959" s="10"/>
      <c r="BG959" s="10"/>
      <c r="BH959" s="10"/>
      <c r="BI959" s="10"/>
      <c r="BJ959" s="10"/>
      <c r="BK959" s="10"/>
      <c r="BL959" s="10"/>
      <c r="BM959" s="10"/>
      <c r="BN959" s="10"/>
      <c r="BO959" s="10"/>
      <c r="BP959" s="10"/>
      <c r="BQ959" s="10"/>
      <c r="BR959" s="10"/>
      <c r="BS959" s="10"/>
    </row>
    <row r="960" spans="1:7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10"/>
      <c r="V960" s="10"/>
      <c r="W960" s="10"/>
      <c r="X960" s="10"/>
      <c r="Y960" s="10"/>
      <c r="Z960" s="10"/>
      <c r="AA960" s="10"/>
      <c r="AB960" s="10"/>
      <c r="AC960" s="10"/>
      <c r="AD960" s="10"/>
      <c r="AE960" s="10"/>
      <c r="AF960" s="10"/>
      <c r="AG960" s="10"/>
      <c r="AH960" s="10"/>
      <c r="AI960" s="10"/>
      <c r="AJ960" s="10"/>
      <c r="AK960" s="10"/>
      <c r="AL960" s="10"/>
      <c r="AM960" s="10"/>
      <c r="AN960" s="10"/>
      <c r="AO960" s="10"/>
      <c r="AP960" s="10"/>
      <c r="AQ960" s="10"/>
      <c r="AR960" s="10"/>
      <c r="AS960" s="10"/>
      <c r="AT960" s="10"/>
      <c r="AU960" s="10"/>
      <c r="AV960" s="10"/>
      <c r="AW960" s="10"/>
      <c r="AX960" s="10"/>
      <c r="AY960" s="10"/>
      <c r="AZ960" s="10"/>
      <c r="BA960" s="10"/>
      <c r="BB960" s="10"/>
      <c r="BC960" s="10"/>
      <c r="BD960" s="10"/>
      <c r="BE960" s="10"/>
      <c r="BF960" s="10"/>
      <c r="BG960" s="10"/>
      <c r="BH960" s="10"/>
      <c r="BI960" s="10"/>
      <c r="BJ960" s="10"/>
      <c r="BK960" s="10"/>
      <c r="BL960" s="10"/>
      <c r="BM960" s="10"/>
      <c r="BN960" s="10"/>
      <c r="BO960" s="10"/>
      <c r="BP960" s="10"/>
      <c r="BQ960" s="10"/>
      <c r="BR960" s="10"/>
      <c r="BS960" s="10"/>
    </row>
    <row r="961" spans="1:7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10"/>
      <c r="BD961" s="10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</row>
    <row r="962" spans="1:7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10"/>
      <c r="BD962" s="10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</row>
    <row r="963" spans="1:7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10"/>
      <c r="V963" s="10"/>
      <c r="W963" s="10"/>
      <c r="X963" s="10"/>
      <c r="Y963" s="10"/>
      <c r="Z963" s="10"/>
      <c r="AA963" s="10"/>
      <c r="AB963" s="10"/>
      <c r="AC963" s="10"/>
      <c r="AD963" s="10"/>
      <c r="AE963" s="10"/>
      <c r="AF963" s="10"/>
      <c r="AG963" s="10"/>
      <c r="AH963" s="10"/>
      <c r="AI963" s="10"/>
      <c r="AJ963" s="10"/>
      <c r="AK963" s="10"/>
      <c r="AL963" s="10"/>
      <c r="AM963" s="10"/>
      <c r="AN963" s="10"/>
      <c r="AO963" s="10"/>
      <c r="AP963" s="10"/>
      <c r="AQ963" s="10"/>
      <c r="AR963" s="10"/>
      <c r="AS963" s="10"/>
      <c r="AT963" s="10"/>
      <c r="AU963" s="10"/>
      <c r="AV963" s="10"/>
      <c r="AW963" s="10"/>
      <c r="AX963" s="10"/>
      <c r="AY963" s="10"/>
      <c r="AZ963" s="10"/>
      <c r="BA963" s="10"/>
      <c r="BB963" s="10"/>
      <c r="BC963" s="10"/>
      <c r="BD963" s="10"/>
      <c r="BE963" s="10"/>
      <c r="BF963" s="10"/>
      <c r="BG963" s="10"/>
      <c r="BH963" s="10"/>
      <c r="BI963" s="10"/>
      <c r="BJ963" s="10"/>
      <c r="BK963" s="10"/>
      <c r="BL963" s="10"/>
      <c r="BM963" s="10"/>
      <c r="BN963" s="10"/>
      <c r="BO963" s="10"/>
      <c r="BP963" s="10"/>
      <c r="BQ963" s="10"/>
      <c r="BR963" s="10"/>
      <c r="BS963" s="10"/>
    </row>
    <row r="964" spans="1:7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10"/>
      <c r="V964" s="10"/>
      <c r="W964" s="10"/>
      <c r="X964" s="10"/>
      <c r="Y964" s="10"/>
      <c r="Z964" s="10"/>
      <c r="AA964" s="10"/>
      <c r="AB964" s="10"/>
      <c r="AC964" s="10"/>
      <c r="AD964" s="10"/>
      <c r="AE964" s="10"/>
      <c r="AF964" s="10"/>
      <c r="AG964" s="10"/>
      <c r="AH964" s="10"/>
      <c r="AI964" s="10"/>
      <c r="AJ964" s="10"/>
      <c r="AK964" s="10"/>
      <c r="AL964" s="10"/>
      <c r="AM964" s="10"/>
      <c r="AN964" s="10"/>
      <c r="AO964" s="10"/>
      <c r="AP964" s="10"/>
      <c r="AQ964" s="10"/>
      <c r="AR964" s="10"/>
      <c r="AS964" s="10"/>
      <c r="AT964" s="10"/>
      <c r="AU964" s="10"/>
      <c r="AV964" s="10"/>
      <c r="AW964" s="10"/>
      <c r="AX964" s="10"/>
      <c r="AY964" s="10"/>
      <c r="AZ964" s="10"/>
      <c r="BA964" s="10"/>
      <c r="BB964" s="10"/>
      <c r="BC964" s="10"/>
      <c r="BD964" s="10"/>
      <c r="BE964" s="10"/>
      <c r="BF964" s="10"/>
      <c r="BG964" s="10"/>
      <c r="BH964" s="10"/>
      <c r="BI964" s="10"/>
      <c r="BJ964" s="10"/>
      <c r="BK964" s="10"/>
      <c r="BL964" s="10"/>
      <c r="BM964" s="10"/>
      <c r="BN964" s="10"/>
      <c r="BO964" s="10"/>
      <c r="BP964" s="10"/>
      <c r="BQ964" s="10"/>
      <c r="BR964" s="10"/>
      <c r="BS964" s="10"/>
    </row>
    <row r="965" spans="1:7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10"/>
      <c r="V965" s="10"/>
      <c r="W965" s="10"/>
      <c r="X965" s="10"/>
      <c r="Y965" s="10"/>
      <c r="Z965" s="10"/>
      <c r="AA965" s="10"/>
      <c r="AB965" s="10"/>
      <c r="AC965" s="10"/>
      <c r="AD965" s="10"/>
      <c r="AE965" s="10"/>
      <c r="AF965" s="10"/>
      <c r="AG965" s="10"/>
      <c r="AH965" s="10"/>
      <c r="AI965" s="10"/>
      <c r="AJ965" s="10"/>
      <c r="AK965" s="10"/>
      <c r="AL965" s="10"/>
      <c r="AM965" s="10"/>
      <c r="AN965" s="10"/>
      <c r="AO965" s="10"/>
      <c r="AP965" s="10"/>
      <c r="AQ965" s="10"/>
      <c r="AR965" s="10"/>
      <c r="AS965" s="10"/>
      <c r="AT965" s="10"/>
      <c r="AU965" s="10"/>
      <c r="AV965" s="10"/>
      <c r="AW965" s="10"/>
      <c r="AX965" s="10"/>
      <c r="AY965" s="10"/>
      <c r="AZ965" s="10"/>
      <c r="BA965" s="10"/>
      <c r="BB965" s="10"/>
      <c r="BC965" s="10"/>
      <c r="BD965" s="10"/>
      <c r="BE965" s="10"/>
      <c r="BF965" s="10"/>
      <c r="BG965" s="10"/>
      <c r="BH965" s="10"/>
      <c r="BI965" s="10"/>
      <c r="BJ965" s="10"/>
      <c r="BK965" s="10"/>
      <c r="BL965" s="10"/>
      <c r="BM965" s="10"/>
      <c r="BN965" s="10"/>
      <c r="BO965" s="10"/>
      <c r="BP965" s="10"/>
      <c r="BQ965" s="10"/>
      <c r="BR965" s="10"/>
      <c r="BS965" s="10"/>
    </row>
    <row r="966" spans="1:7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10"/>
      <c r="V966" s="10"/>
      <c r="W966" s="10"/>
      <c r="X966" s="10"/>
      <c r="Y966" s="10"/>
      <c r="Z966" s="10"/>
      <c r="AA966" s="10"/>
      <c r="AB966" s="10"/>
      <c r="AC966" s="10"/>
      <c r="AD966" s="10"/>
      <c r="AE966" s="10"/>
      <c r="AF966" s="10"/>
      <c r="AG966" s="10"/>
      <c r="AH966" s="10"/>
      <c r="AI966" s="10"/>
      <c r="AJ966" s="10"/>
      <c r="AK966" s="10"/>
      <c r="AL966" s="10"/>
      <c r="AM966" s="10"/>
      <c r="AN966" s="10"/>
      <c r="AO966" s="10"/>
      <c r="AP966" s="10"/>
      <c r="AQ966" s="10"/>
      <c r="AR966" s="10"/>
      <c r="AS966" s="10"/>
      <c r="AT966" s="10"/>
      <c r="AU966" s="10"/>
      <c r="AV966" s="10"/>
      <c r="AW966" s="10"/>
      <c r="AX966" s="10"/>
      <c r="AY966" s="10"/>
      <c r="AZ966" s="10"/>
      <c r="BA966" s="10"/>
      <c r="BB966" s="10"/>
      <c r="BC966" s="10"/>
      <c r="BD966" s="10"/>
      <c r="BE966" s="10"/>
      <c r="BF966" s="10"/>
      <c r="BG966" s="10"/>
      <c r="BH966" s="10"/>
      <c r="BI966" s="10"/>
      <c r="BJ966" s="10"/>
      <c r="BK966" s="10"/>
      <c r="BL966" s="10"/>
      <c r="BM966" s="10"/>
      <c r="BN966" s="10"/>
      <c r="BO966" s="10"/>
      <c r="BP966" s="10"/>
      <c r="BQ966" s="10"/>
      <c r="BR966" s="10"/>
      <c r="BS966" s="10"/>
    </row>
    <row r="967" spans="1:7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10"/>
      <c r="V967" s="10"/>
      <c r="W967" s="10"/>
      <c r="X967" s="10"/>
      <c r="Y967" s="10"/>
      <c r="Z967" s="10"/>
      <c r="AA967" s="10"/>
      <c r="AB967" s="10"/>
      <c r="AC967" s="10"/>
      <c r="AD967" s="10"/>
      <c r="AE967" s="10"/>
      <c r="AF967" s="10"/>
      <c r="AG967" s="10"/>
      <c r="AH967" s="10"/>
      <c r="AI967" s="10"/>
      <c r="AJ967" s="10"/>
      <c r="AK967" s="10"/>
      <c r="AL967" s="10"/>
      <c r="AM967" s="10"/>
      <c r="AN967" s="10"/>
      <c r="AO967" s="10"/>
      <c r="AP967" s="10"/>
      <c r="AQ967" s="10"/>
      <c r="AR967" s="10"/>
      <c r="AS967" s="10"/>
      <c r="AT967" s="10"/>
      <c r="AU967" s="10"/>
      <c r="AV967" s="10"/>
      <c r="AW967" s="10"/>
      <c r="AX967" s="10"/>
      <c r="AY967" s="10"/>
      <c r="AZ967" s="10"/>
      <c r="BA967" s="10"/>
      <c r="BB967" s="10"/>
      <c r="BC967" s="10"/>
      <c r="BD967" s="10"/>
      <c r="BE967" s="10"/>
      <c r="BF967" s="10"/>
      <c r="BG967" s="10"/>
      <c r="BH967" s="10"/>
      <c r="BI967" s="10"/>
      <c r="BJ967" s="10"/>
      <c r="BK967" s="10"/>
      <c r="BL967" s="10"/>
      <c r="BM967" s="10"/>
      <c r="BN967" s="10"/>
      <c r="BO967" s="10"/>
      <c r="BP967" s="10"/>
      <c r="BQ967" s="10"/>
      <c r="BR967" s="10"/>
      <c r="BS967" s="10"/>
    </row>
    <row r="968" spans="1:7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10"/>
      <c r="V968" s="10"/>
      <c r="W968" s="10"/>
      <c r="X968" s="10"/>
      <c r="Y968" s="10"/>
      <c r="Z968" s="10"/>
      <c r="AA968" s="10"/>
      <c r="AB968" s="10"/>
      <c r="AC968" s="10"/>
      <c r="AD968" s="10"/>
      <c r="AE968" s="10"/>
      <c r="AF968" s="10"/>
      <c r="AG968" s="10"/>
      <c r="AH968" s="10"/>
      <c r="AI968" s="10"/>
      <c r="AJ968" s="10"/>
      <c r="AK968" s="10"/>
      <c r="AL968" s="10"/>
      <c r="AM968" s="10"/>
      <c r="AN968" s="10"/>
      <c r="AO968" s="10"/>
      <c r="AP968" s="10"/>
      <c r="AQ968" s="10"/>
      <c r="AR968" s="10"/>
      <c r="AS968" s="10"/>
      <c r="AT968" s="10"/>
      <c r="AU968" s="10"/>
      <c r="AV968" s="10"/>
      <c r="AW968" s="10"/>
      <c r="AX968" s="10"/>
      <c r="AY968" s="10"/>
      <c r="AZ968" s="10"/>
      <c r="BA968" s="10"/>
      <c r="BB968" s="10"/>
      <c r="BC968" s="10"/>
      <c r="BD968" s="10"/>
      <c r="BE968" s="10"/>
      <c r="BF968" s="10"/>
      <c r="BG968" s="10"/>
      <c r="BH968" s="10"/>
      <c r="BI968" s="10"/>
      <c r="BJ968" s="10"/>
      <c r="BK968" s="10"/>
      <c r="BL968" s="10"/>
      <c r="BM968" s="10"/>
      <c r="BN968" s="10"/>
      <c r="BO968" s="10"/>
      <c r="BP968" s="10"/>
      <c r="BQ968" s="10"/>
      <c r="BR968" s="10"/>
      <c r="BS968" s="10"/>
    </row>
    <row r="969" spans="1:7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10"/>
      <c r="V969" s="10"/>
      <c r="W969" s="10"/>
      <c r="X969" s="10"/>
      <c r="Y969" s="10"/>
      <c r="Z969" s="10"/>
      <c r="AA969" s="10"/>
      <c r="AB969" s="10"/>
      <c r="AC969" s="10"/>
      <c r="AD969" s="10"/>
      <c r="AE969" s="10"/>
      <c r="AF969" s="10"/>
      <c r="AG969" s="10"/>
      <c r="AH969" s="10"/>
      <c r="AI969" s="10"/>
      <c r="AJ969" s="10"/>
      <c r="AK969" s="10"/>
      <c r="AL969" s="10"/>
      <c r="AM969" s="10"/>
      <c r="AN969" s="10"/>
      <c r="AO969" s="10"/>
      <c r="AP969" s="10"/>
      <c r="AQ969" s="10"/>
      <c r="AR969" s="10"/>
      <c r="AS969" s="10"/>
      <c r="AT969" s="10"/>
      <c r="AU969" s="10"/>
      <c r="AV969" s="10"/>
      <c r="AW969" s="10"/>
      <c r="AX969" s="10"/>
      <c r="AY969" s="10"/>
      <c r="AZ969" s="10"/>
      <c r="BA969" s="10"/>
      <c r="BB969" s="10"/>
      <c r="BC969" s="10"/>
      <c r="BD969" s="10"/>
      <c r="BE969" s="10"/>
      <c r="BF969" s="10"/>
      <c r="BG969" s="10"/>
      <c r="BH969" s="10"/>
      <c r="BI969" s="10"/>
      <c r="BJ969" s="10"/>
      <c r="BK969" s="10"/>
      <c r="BL969" s="10"/>
      <c r="BM969" s="10"/>
      <c r="BN969" s="10"/>
      <c r="BO969" s="10"/>
      <c r="BP969" s="10"/>
      <c r="BQ969" s="10"/>
      <c r="BR969" s="10"/>
      <c r="BS969" s="10"/>
    </row>
    <row r="970" spans="1:7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10"/>
      <c r="V970" s="10"/>
      <c r="W970" s="10"/>
      <c r="X970" s="10"/>
      <c r="Y970" s="10"/>
      <c r="Z970" s="10"/>
      <c r="AA970" s="10"/>
      <c r="AB970" s="10"/>
      <c r="AC970" s="10"/>
      <c r="AD970" s="10"/>
      <c r="AE970" s="10"/>
      <c r="AF970" s="10"/>
      <c r="AG970" s="10"/>
      <c r="AH970" s="10"/>
      <c r="AI970" s="10"/>
      <c r="AJ970" s="10"/>
      <c r="AK970" s="10"/>
      <c r="AL970" s="10"/>
      <c r="AM970" s="10"/>
      <c r="AN970" s="10"/>
      <c r="AO970" s="10"/>
      <c r="AP970" s="10"/>
      <c r="AQ970" s="10"/>
      <c r="AR970" s="10"/>
      <c r="AS970" s="10"/>
      <c r="AT970" s="10"/>
      <c r="AU970" s="10"/>
      <c r="AV970" s="10"/>
      <c r="AW970" s="10"/>
      <c r="AX970" s="10"/>
      <c r="AY970" s="10"/>
      <c r="AZ970" s="10"/>
      <c r="BA970" s="10"/>
      <c r="BB970" s="10"/>
      <c r="BC970" s="10"/>
      <c r="BD970" s="10"/>
      <c r="BE970" s="10"/>
      <c r="BF970" s="10"/>
      <c r="BG970" s="10"/>
      <c r="BH970" s="10"/>
      <c r="BI970" s="10"/>
      <c r="BJ970" s="10"/>
      <c r="BK970" s="10"/>
      <c r="BL970" s="10"/>
      <c r="BM970" s="10"/>
      <c r="BN970" s="10"/>
      <c r="BO970" s="10"/>
      <c r="BP970" s="10"/>
      <c r="BQ970" s="10"/>
      <c r="BR970" s="10"/>
      <c r="BS970" s="10"/>
    </row>
    <row r="971" spans="1:7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10"/>
      <c r="V971" s="10"/>
      <c r="W971" s="10"/>
      <c r="X971" s="10"/>
      <c r="Y971" s="10"/>
      <c r="Z971" s="10"/>
      <c r="AA971" s="10"/>
      <c r="AB971" s="10"/>
      <c r="AC971" s="10"/>
      <c r="AD971" s="10"/>
      <c r="AE971" s="10"/>
      <c r="AF971" s="10"/>
      <c r="AG971" s="10"/>
      <c r="AH971" s="10"/>
      <c r="AI971" s="10"/>
      <c r="AJ971" s="10"/>
      <c r="AK971" s="10"/>
      <c r="AL971" s="10"/>
      <c r="AM971" s="10"/>
      <c r="AN971" s="10"/>
      <c r="AO971" s="10"/>
      <c r="AP971" s="10"/>
      <c r="AQ971" s="10"/>
      <c r="AR971" s="10"/>
      <c r="AS971" s="10"/>
      <c r="AT971" s="10"/>
      <c r="AU971" s="10"/>
      <c r="AV971" s="10"/>
      <c r="AW971" s="10"/>
      <c r="AX971" s="10"/>
      <c r="AY971" s="10"/>
      <c r="AZ971" s="10"/>
      <c r="BA971" s="10"/>
      <c r="BB971" s="10"/>
      <c r="BC971" s="10"/>
      <c r="BD971" s="10"/>
      <c r="BE971" s="10"/>
      <c r="BF971" s="10"/>
      <c r="BG971" s="10"/>
      <c r="BH971" s="10"/>
      <c r="BI971" s="10"/>
      <c r="BJ971" s="10"/>
      <c r="BK971" s="10"/>
      <c r="BL971" s="10"/>
      <c r="BM971" s="10"/>
      <c r="BN971" s="10"/>
      <c r="BO971" s="10"/>
      <c r="BP971" s="10"/>
      <c r="BQ971" s="10"/>
      <c r="BR971" s="10"/>
      <c r="BS971" s="10"/>
    </row>
    <row r="972" spans="1:7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10"/>
      <c r="V972" s="10"/>
      <c r="W972" s="10"/>
      <c r="X972" s="10"/>
      <c r="Y972" s="10"/>
      <c r="Z972" s="10"/>
      <c r="AA972" s="10"/>
      <c r="AB972" s="10"/>
      <c r="AC972" s="10"/>
      <c r="AD972" s="10"/>
      <c r="AE972" s="10"/>
      <c r="AF972" s="10"/>
      <c r="AG972" s="10"/>
      <c r="AH972" s="10"/>
      <c r="AI972" s="10"/>
      <c r="AJ972" s="10"/>
      <c r="AK972" s="10"/>
      <c r="AL972" s="10"/>
      <c r="AM972" s="10"/>
      <c r="AN972" s="10"/>
      <c r="AO972" s="10"/>
      <c r="AP972" s="10"/>
      <c r="AQ972" s="10"/>
      <c r="AR972" s="10"/>
      <c r="AS972" s="10"/>
      <c r="AT972" s="10"/>
      <c r="AU972" s="10"/>
      <c r="AV972" s="10"/>
      <c r="AW972" s="10"/>
      <c r="AX972" s="10"/>
      <c r="AY972" s="10"/>
      <c r="AZ972" s="10"/>
      <c r="BA972" s="10"/>
      <c r="BB972" s="10"/>
      <c r="BC972" s="10"/>
      <c r="BD972" s="10"/>
      <c r="BE972" s="10"/>
      <c r="BF972" s="10"/>
      <c r="BG972" s="10"/>
      <c r="BH972" s="10"/>
      <c r="BI972" s="10"/>
      <c r="BJ972" s="10"/>
      <c r="BK972" s="10"/>
      <c r="BL972" s="10"/>
      <c r="BM972" s="10"/>
      <c r="BN972" s="10"/>
      <c r="BO972" s="10"/>
      <c r="BP972" s="10"/>
      <c r="BQ972" s="10"/>
      <c r="BR972" s="10"/>
      <c r="BS972" s="10"/>
    </row>
    <row r="973" spans="1:7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10"/>
      <c r="V973" s="10"/>
      <c r="W973" s="10"/>
      <c r="X973" s="10"/>
      <c r="Y973" s="10"/>
      <c r="Z973" s="10"/>
      <c r="AA973" s="10"/>
      <c r="AB973" s="10"/>
      <c r="AC973" s="10"/>
      <c r="AD973" s="10"/>
      <c r="AE973" s="10"/>
      <c r="AF973" s="10"/>
      <c r="AG973" s="10"/>
      <c r="AH973" s="10"/>
      <c r="AI973" s="10"/>
      <c r="AJ973" s="10"/>
      <c r="AK973" s="10"/>
      <c r="AL973" s="10"/>
      <c r="AM973" s="10"/>
      <c r="AN973" s="10"/>
      <c r="AO973" s="10"/>
      <c r="AP973" s="10"/>
      <c r="AQ973" s="10"/>
      <c r="AR973" s="10"/>
      <c r="AS973" s="10"/>
      <c r="AT973" s="10"/>
      <c r="AU973" s="10"/>
      <c r="AV973" s="10"/>
      <c r="AW973" s="10"/>
      <c r="AX973" s="10"/>
      <c r="AY973" s="10"/>
      <c r="AZ973" s="10"/>
      <c r="BA973" s="10"/>
      <c r="BB973" s="10"/>
      <c r="BC973" s="10"/>
      <c r="BD973" s="10"/>
      <c r="BE973" s="10"/>
      <c r="BF973" s="10"/>
      <c r="BG973" s="10"/>
      <c r="BH973" s="10"/>
      <c r="BI973" s="10"/>
      <c r="BJ973" s="10"/>
      <c r="BK973" s="10"/>
      <c r="BL973" s="10"/>
      <c r="BM973" s="10"/>
      <c r="BN973" s="10"/>
      <c r="BO973" s="10"/>
      <c r="BP973" s="10"/>
      <c r="BQ973" s="10"/>
      <c r="BR973" s="10"/>
      <c r="BS973" s="10"/>
    </row>
    <row r="974" spans="1:7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10"/>
      <c r="V974" s="10"/>
      <c r="W974" s="10"/>
      <c r="X974" s="10"/>
      <c r="Y974" s="10"/>
      <c r="Z974" s="10"/>
      <c r="AA974" s="10"/>
      <c r="AB974" s="10"/>
      <c r="AC974" s="10"/>
      <c r="AD974" s="10"/>
      <c r="AE974" s="10"/>
      <c r="AF974" s="10"/>
      <c r="AG974" s="10"/>
      <c r="AH974" s="10"/>
      <c r="AI974" s="10"/>
      <c r="AJ974" s="10"/>
      <c r="AK974" s="10"/>
      <c r="AL974" s="10"/>
      <c r="AM974" s="10"/>
      <c r="AN974" s="10"/>
      <c r="AO974" s="10"/>
      <c r="AP974" s="10"/>
      <c r="AQ974" s="10"/>
      <c r="AR974" s="10"/>
      <c r="AS974" s="10"/>
      <c r="AT974" s="10"/>
      <c r="AU974" s="10"/>
      <c r="AV974" s="10"/>
      <c r="AW974" s="10"/>
      <c r="AX974" s="10"/>
      <c r="AY974" s="10"/>
      <c r="AZ974" s="10"/>
      <c r="BA974" s="10"/>
      <c r="BB974" s="10"/>
      <c r="BC974" s="10"/>
      <c r="BD974" s="10"/>
      <c r="BE974" s="10"/>
      <c r="BF974" s="10"/>
      <c r="BG974" s="10"/>
      <c r="BH974" s="10"/>
      <c r="BI974" s="10"/>
      <c r="BJ974" s="10"/>
      <c r="BK974" s="10"/>
      <c r="BL974" s="10"/>
      <c r="BM974" s="10"/>
      <c r="BN974" s="10"/>
      <c r="BO974" s="10"/>
      <c r="BP974" s="10"/>
      <c r="BQ974" s="10"/>
      <c r="BR974" s="10"/>
      <c r="BS974" s="10"/>
    </row>
    <row r="975" spans="1:7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10"/>
      <c r="V975" s="10"/>
      <c r="W975" s="10"/>
      <c r="X975" s="10"/>
      <c r="Y975" s="10"/>
      <c r="Z975" s="10"/>
      <c r="AA975" s="10"/>
      <c r="AB975" s="10"/>
      <c r="AC975" s="10"/>
      <c r="AD975" s="10"/>
      <c r="AE975" s="10"/>
      <c r="AF975" s="10"/>
      <c r="AG975" s="10"/>
      <c r="AH975" s="10"/>
      <c r="AI975" s="10"/>
      <c r="AJ975" s="10"/>
      <c r="AK975" s="10"/>
      <c r="AL975" s="10"/>
      <c r="AM975" s="10"/>
      <c r="AN975" s="10"/>
      <c r="AO975" s="10"/>
      <c r="AP975" s="10"/>
      <c r="AQ975" s="10"/>
      <c r="AR975" s="10"/>
      <c r="AS975" s="10"/>
      <c r="AT975" s="10"/>
      <c r="AU975" s="10"/>
      <c r="AV975" s="10"/>
      <c r="AW975" s="10"/>
      <c r="AX975" s="10"/>
      <c r="AY975" s="10"/>
      <c r="AZ975" s="10"/>
      <c r="BA975" s="10"/>
      <c r="BB975" s="10"/>
      <c r="BC975" s="10"/>
      <c r="BD975" s="10"/>
      <c r="BE975" s="10"/>
      <c r="BF975" s="10"/>
      <c r="BG975" s="10"/>
      <c r="BH975" s="10"/>
      <c r="BI975" s="10"/>
      <c r="BJ975" s="10"/>
      <c r="BK975" s="10"/>
      <c r="BL975" s="10"/>
      <c r="BM975" s="10"/>
      <c r="BN975" s="10"/>
      <c r="BO975" s="10"/>
      <c r="BP975" s="10"/>
      <c r="BQ975" s="10"/>
      <c r="BR975" s="10"/>
      <c r="BS975" s="10"/>
    </row>
    <row r="976" spans="1:7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10"/>
      <c r="V976" s="10"/>
      <c r="W976" s="10"/>
      <c r="X976" s="10"/>
      <c r="Y976" s="10"/>
      <c r="Z976" s="10"/>
      <c r="AA976" s="10"/>
      <c r="AB976" s="10"/>
      <c r="AC976" s="10"/>
      <c r="AD976" s="10"/>
      <c r="AE976" s="10"/>
      <c r="AF976" s="10"/>
      <c r="AG976" s="10"/>
      <c r="AH976" s="10"/>
      <c r="AI976" s="10"/>
      <c r="AJ976" s="10"/>
      <c r="AK976" s="10"/>
      <c r="AL976" s="10"/>
      <c r="AM976" s="10"/>
      <c r="AN976" s="10"/>
      <c r="AO976" s="10"/>
      <c r="AP976" s="10"/>
      <c r="AQ976" s="10"/>
      <c r="AR976" s="10"/>
      <c r="AS976" s="10"/>
      <c r="AT976" s="10"/>
      <c r="AU976" s="10"/>
      <c r="AV976" s="10"/>
      <c r="AW976" s="10"/>
      <c r="AX976" s="10"/>
      <c r="AY976" s="10"/>
      <c r="AZ976" s="10"/>
      <c r="BA976" s="10"/>
      <c r="BB976" s="10"/>
      <c r="BC976" s="10"/>
      <c r="BD976" s="10"/>
      <c r="BE976" s="10"/>
      <c r="BF976" s="10"/>
      <c r="BG976" s="10"/>
      <c r="BH976" s="10"/>
      <c r="BI976" s="10"/>
      <c r="BJ976" s="10"/>
      <c r="BK976" s="10"/>
      <c r="BL976" s="10"/>
      <c r="BM976" s="10"/>
      <c r="BN976" s="10"/>
      <c r="BO976" s="10"/>
      <c r="BP976" s="10"/>
      <c r="BQ976" s="10"/>
      <c r="BR976" s="10"/>
      <c r="BS976" s="10"/>
    </row>
    <row r="977" spans="1:7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10"/>
      <c r="V977" s="10"/>
      <c r="W977" s="10"/>
      <c r="X977" s="10"/>
      <c r="Y977" s="10"/>
      <c r="Z977" s="10"/>
      <c r="AA977" s="10"/>
      <c r="AB977" s="10"/>
      <c r="AC977" s="10"/>
      <c r="AD977" s="10"/>
      <c r="AE977" s="10"/>
      <c r="AF977" s="10"/>
      <c r="AG977" s="10"/>
      <c r="AH977" s="10"/>
      <c r="AI977" s="10"/>
      <c r="AJ977" s="10"/>
      <c r="AK977" s="10"/>
      <c r="AL977" s="10"/>
      <c r="AM977" s="10"/>
      <c r="AN977" s="10"/>
      <c r="AO977" s="10"/>
      <c r="AP977" s="10"/>
      <c r="AQ977" s="10"/>
      <c r="AR977" s="10"/>
      <c r="AS977" s="10"/>
      <c r="AT977" s="10"/>
      <c r="AU977" s="10"/>
      <c r="AV977" s="10"/>
      <c r="AW977" s="10"/>
      <c r="AX977" s="10"/>
      <c r="AY977" s="10"/>
      <c r="AZ977" s="10"/>
      <c r="BA977" s="10"/>
      <c r="BB977" s="10"/>
      <c r="BC977" s="10"/>
      <c r="BD977" s="10"/>
      <c r="BE977" s="10"/>
      <c r="BF977" s="10"/>
      <c r="BG977" s="10"/>
      <c r="BH977" s="10"/>
      <c r="BI977" s="10"/>
      <c r="BJ977" s="10"/>
      <c r="BK977" s="10"/>
      <c r="BL977" s="10"/>
      <c r="BM977" s="10"/>
      <c r="BN977" s="10"/>
      <c r="BO977" s="10"/>
      <c r="BP977" s="10"/>
      <c r="BQ977" s="10"/>
      <c r="BR977" s="10"/>
      <c r="BS977" s="10"/>
    </row>
    <row r="978" spans="1:7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10"/>
      <c r="V978" s="10"/>
      <c r="W978" s="10"/>
      <c r="X978" s="10"/>
      <c r="Y978" s="10"/>
      <c r="Z978" s="10"/>
      <c r="AA978" s="10"/>
      <c r="AB978" s="10"/>
      <c r="AC978" s="10"/>
      <c r="AD978" s="10"/>
      <c r="AE978" s="10"/>
      <c r="AF978" s="10"/>
      <c r="AG978" s="10"/>
      <c r="AH978" s="10"/>
      <c r="AI978" s="10"/>
      <c r="AJ978" s="10"/>
      <c r="AK978" s="10"/>
      <c r="AL978" s="10"/>
      <c r="AM978" s="10"/>
      <c r="AN978" s="10"/>
      <c r="AO978" s="10"/>
      <c r="AP978" s="10"/>
      <c r="AQ978" s="10"/>
      <c r="AR978" s="10"/>
      <c r="AS978" s="10"/>
      <c r="AT978" s="10"/>
      <c r="AU978" s="10"/>
      <c r="AV978" s="10"/>
      <c r="AW978" s="10"/>
      <c r="AX978" s="10"/>
      <c r="AY978" s="10"/>
      <c r="AZ978" s="10"/>
      <c r="BA978" s="10"/>
      <c r="BB978" s="10"/>
      <c r="BC978" s="10"/>
      <c r="BD978" s="10"/>
      <c r="BE978" s="10"/>
      <c r="BF978" s="10"/>
      <c r="BG978" s="10"/>
      <c r="BH978" s="10"/>
      <c r="BI978" s="10"/>
      <c r="BJ978" s="10"/>
      <c r="BK978" s="10"/>
      <c r="BL978" s="10"/>
      <c r="BM978" s="10"/>
      <c r="BN978" s="10"/>
      <c r="BO978" s="10"/>
      <c r="BP978" s="10"/>
      <c r="BQ978" s="10"/>
      <c r="BR978" s="10"/>
      <c r="BS978" s="10"/>
    </row>
    <row r="979" spans="1:7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10"/>
      <c r="V979" s="10"/>
      <c r="W979" s="10"/>
      <c r="X979" s="10"/>
      <c r="Y979" s="10"/>
      <c r="Z979" s="10"/>
      <c r="AA979" s="10"/>
      <c r="AB979" s="10"/>
      <c r="AC979" s="10"/>
      <c r="AD979" s="10"/>
      <c r="AE979" s="10"/>
      <c r="AF979" s="10"/>
      <c r="AG979" s="10"/>
      <c r="AH979" s="10"/>
      <c r="AI979" s="10"/>
      <c r="AJ979" s="10"/>
      <c r="AK979" s="10"/>
      <c r="AL979" s="10"/>
      <c r="AM979" s="10"/>
      <c r="AN979" s="10"/>
      <c r="AO979" s="10"/>
      <c r="AP979" s="10"/>
      <c r="AQ979" s="10"/>
      <c r="AR979" s="10"/>
      <c r="AS979" s="10"/>
      <c r="AT979" s="10"/>
      <c r="AU979" s="10"/>
      <c r="AV979" s="10"/>
      <c r="AW979" s="10"/>
      <c r="AX979" s="10"/>
      <c r="AY979" s="10"/>
      <c r="AZ979" s="10"/>
      <c r="BA979" s="10"/>
      <c r="BB979" s="10"/>
      <c r="BC979" s="10"/>
      <c r="BD979" s="10"/>
      <c r="BE979" s="10"/>
      <c r="BF979" s="10"/>
      <c r="BG979" s="10"/>
      <c r="BH979" s="10"/>
      <c r="BI979" s="10"/>
      <c r="BJ979" s="10"/>
      <c r="BK979" s="10"/>
      <c r="BL979" s="10"/>
      <c r="BM979" s="10"/>
      <c r="BN979" s="10"/>
      <c r="BO979" s="10"/>
      <c r="BP979" s="10"/>
      <c r="BQ979" s="10"/>
      <c r="BR979" s="10"/>
      <c r="BS979" s="10"/>
    </row>
    <row r="980" spans="1:7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10"/>
      <c r="V980" s="10"/>
      <c r="W980" s="10"/>
      <c r="X980" s="10"/>
      <c r="Y980" s="10"/>
      <c r="Z980" s="10"/>
      <c r="AA980" s="10"/>
      <c r="AB980" s="10"/>
      <c r="AC980" s="10"/>
      <c r="AD980" s="10"/>
      <c r="AE980" s="10"/>
      <c r="AF980" s="10"/>
      <c r="AG980" s="10"/>
      <c r="AH980" s="10"/>
      <c r="AI980" s="10"/>
      <c r="AJ980" s="10"/>
      <c r="AK980" s="10"/>
      <c r="AL980" s="10"/>
      <c r="AM980" s="10"/>
      <c r="AN980" s="10"/>
      <c r="AO980" s="10"/>
      <c r="AP980" s="10"/>
      <c r="AQ980" s="10"/>
      <c r="AR980" s="10"/>
      <c r="AS980" s="10"/>
      <c r="AT980" s="10"/>
      <c r="AU980" s="10"/>
      <c r="AV980" s="10"/>
      <c r="AW980" s="10"/>
      <c r="AX980" s="10"/>
      <c r="AY980" s="10"/>
      <c r="AZ980" s="10"/>
      <c r="BA980" s="10"/>
      <c r="BB980" s="10"/>
      <c r="BC980" s="10"/>
      <c r="BD980" s="10"/>
      <c r="BE980" s="10"/>
      <c r="BF980" s="10"/>
      <c r="BG980" s="10"/>
      <c r="BH980" s="10"/>
      <c r="BI980" s="10"/>
      <c r="BJ980" s="10"/>
      <c r="BK980" s="10"/>
      <c r="BL980" s="10"/>
      <c r="BM980" s="10"/>
      <c r="BN980" s="10"/>
      <c r="BO980" s="10"/>
      <c r="BP980" s="10"/>
      <c r="BQ980" s="10"/>
      <c r="BR980" s="10"/>
      <c r="BS980" s="10"/>
    </row>
    <row r="981" spans="1:7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10"/>
      <c r="V981" s="10"/>
      <c r="W981" s="10"/>
      <c r="X981" s="10"/>
      <c r="Y981" s="10"/>
      <c r="Z981" s="10"/>
      <c r="AA981" s="10"/>
      <c r="AB981" s="10"/>
      <c r="AC981" s="10"/>
      <c r="AD981" s="10"/>
      <c r="AE981" s="10"/>
      <c r="AF981" s="10"/>
      <c r="AG981" s="10"/>
      <c r="AH981" s="10"/>
      <c r="AI981" s="10"/>
      <c r="AJ981" s="10"/>
      <c r="AK981" s="10"/>
      <c r="AL981" s="10"/>
      <c r="AM981" s="10"/>
      <c r="AN981" s="10"/>
      <c r="AO981" s="10"/>
      <c r="AP981" s="10"/>
      <c r="AQ981" s="10"/>
      <c r="AR981" s="10"/>
      <c r="AS981" s="10"/>
      <c r="AT981" s="10"/>
      <c r="AU981" s="10"/>
      <c r="AV981" s="10"/>
      <c r="AW981" s="10"/>
      <c r="AX981" s="10"/>
      <c r="AY981" s="10"/>
      <c r="AZ981" s="10"/>
      <c r="BA981" s="10"/>
      <c r="BB981" s="10"/>
      <c r="BC981" s="10"/>
      <c r="BD981" s="10"/>
      <c r="BE981" s="10"/>
      <c r="BF981" s="10"/>
      <c r="BG981" s="10"/>
      <c r="BH981" s="10"/>
      <c r="BI981" s="10"/>
      <c r="BJ981" s="10"/>
      <c r="BK981" s="10"/>
      <c r="BL981" s="10"/>
      <c r="BM981" s="10"/>
      <c r="BN981" s="10"/>
      <c r="BO981" s="10"/>
      <c r="BP981" s="10"/>
      <c r="BQ981" s="10"/>
      <c r="BR981" s="10"/>
      <c r="BS981" s="10"/>
    </row>
    <row r="982" spans="1:7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10"/>
      <c r="V982" s="10"/>
      <c r="W982" s="10"/>
      <c r="X982" s="10"/>
      <c r="Y982" s="10"/>
      <c r="Z982" s="10"/>
      <c r="AA982" s="10"/>
      <c r="AB982" s="10"/>
      <c r="AC982" s="10"/>
      <c r="AD982" s="10"/>
      <c r="AE982" s="10"/>
      <c r="AF982" s="10"/>
      <c r="AG982" s="10"/>
      <c r="AH982" s="10"/>
      <c r="AI982" s="10"/>
      <c r="AJ982" s="10"/>
      <c r="AK982" s="10"/>
      <c r="AL982" s="10"/>
      <c r="AM982" s="10"/>
      <c r="AN982" s="10"/>
      <c r="AO982" s="10"/>
      <c r="AP982" s="10"/>
      <c r="AQ982" s="10"/>
      <c r="AR982" s="10"/>
      <c r="AS982" s="10"/>
      <c r="AT982" s="10"/>
      <c r="AU982" s="10"/>
      <c r="AV982" s="10"/>
      <c r="AW982" s="10"/>
      <c r="AX982" s="10"/>
      <c r="AY982" s="10"/>
      <c r="AZ982" s="10"/>
      <c r="BA982" s="10"/>
      <c r="BB982" s="10"/>
      <c r="BC982" s="10"/>
      <c r="BD982" s="10"/>
      <c r="BE982" s="10"/>
      <c r="BF982" s="10"/>
      <c r="BG982" s="10"/>
      <c r="BH982" s="10"/>
      <c r="BI982" s="10"/>
      <c r="BJ982" s="10"/>
      <c r="BK982" s="10"/>
      <c r="BL982" s="10"/>
      <c r="BM982" s="10"/>
      <c r="BN982" s="10"/>
      <c r="BO982" s="10"/>
      <c r="BP982" s="10"/>
      <c r="BQ982" s="10"/>
      <c r="BR982" s="10"/>
      <c r="BS982" s="10"/>
    </row>
    <row r="983" spans="1:7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10"/>
      <c r="V983" s="10"/>
      <c r="W983" s="10"/>
      <c r="X983" s="10"/>
      <c r="Y983" s="10"/>
      <c r="Z983" s="10"/>
      <c r="AA983" s="10"/>
      <c r="AB983" s="10"/>
      <c r="AC983" s="10"/>
      <c r="AD983" s="10"/>
      <c r="AE983" s="10"/>
      <c r="AF983" s="10"/>
      <c r="AG983" s="10"/>
      <c r="AH983" s="10"/>
      <c r="AI983" s="10"/>
      <c r="AJ983" s="10"/>
      <c r="AK983" s="10"/>
      <c r="AL983" s="10"/>
      <c r="AM983" s="10"/>
      <c r="AN983" s="10"/>
      <c r="AO983" s="10"/>
      <c r="AP983" s="10"/>
      <c r="AQ983" s="10"/>
      <c r="AR983" s="10"/>
      <c r="AS983" s="10"/>
      <c r="AT983" s="10"/>
      <c r="AU983" s="10"/>
      <c r="AV983" s="10"/>
      <c r="AW983" s="10"/>
      <c r="AX983" s="10"/>
      <c r="AY983" s="10"/>
      <c r="AZ983" s="10"/>
      <c r="BA983" s="10"/>
      <c r="BB983" s="10"/>
      <c r="BC983" s="10"/>
      <c r="BD983" s="10"/>
      <c r="BE983" s="10"/>
      <c r="BF983" s="10"/>
      <c r="BG983" s="10"/>
      <c r="BH983" s="10"/>
      <c r="BI983" s="10"/>
      <c r="BJ983" s="10"/>
      <c r="BK983" s="10"/>
      <c r="BL983" s="10"/>
      <c r="BM983" s="10"/>
      <c r="BN983" s="10"/>
      <c r="BO983" s="10"/>
      <c r="BP983" s="10"/>
      <c r="BQ983" s="10"/>
      <c r="BR983" s="10"/>
      <c r="BS983" s="10"/>
    </row>
    <row r="984" spans="1:7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10"/>
      <c r="V984" s="10"/>
      <c r="W984" s="10"/>
      <c r="X984" s="10"/>
      <c r="Y984" s="10"/>
      <c r="Z984" s="10"/>
      <c r="AA984" s="10"/>
      <c r="AB984" s="10"/>
      <c r="AC984" s="10"/>
      <c r="AD984" s="10"/>
      <c r="AE984" s="10"/>
      <c r="AF984" s="10"/>
      <c r="AG984" s="10"/>
      <c r="AH984" s="10"/>
      <c r="AI984" s="10"/>
      <c r="AJ984" s="10"/>
      <c r="AK984" s="10"/>
      <c r="AL984" s="10"/>
      <c r="AM984" s="10"/>
      <c r="AN984" s="10"/>
      <c r="AO984" s="10"/>
      <c r="AP984" s="10"/>
      <c r="AQ984" s="10"/>
      <c r="AR984" s="10"/>
      <c r="AS984" s="10"/>
      <c r="AT984" s="10"/>
      <c r="AU984" s="10"/>
      <c r="AV984" s="10"/>
      <c r="AW984" s="10"/>
      <c r="AX984" s="10"/>
      <c r="AY984" s="10"/>
      <c r="AZ984" s="10"/>
      <c r="BA984" s="10"/>
      <c r="BB984" s="10"/>
      <c r="BC984" s="10"/>
      <c r="BD984" s="10"/>
      <c r="BE984" s="10"/>
      <c r="BF984" s="10"/>
      <c r="BG984" s="10"/>
      <c r="BH984" s="10"/>
      <c r="BI984" s="10"/>
      <c r="BJ984" s="10"/>
      <c r="BK984" s="10"/>
      <c r="BL984" s="10"/>
      <c r="BM984" s="10"/>
      <c r="BN984" s="10"/>
      <c r="BO984" s="10"/>
      <c r="BP984" s="10"/>
      <c r="BQ984" s="10"/>
      <c r="BR984" s="10"/>
      <c r="BS984" s="10"/>
    </row>
    <row r="985" spans="1:7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10"/>
      <c r="V985" s="10"/>
      <c r="W985" s="10"/>
      <c r="X985" s="10"/>
      <c r="Y985" s="10"/>
      <c r="Z985" s="10"/>
      <c r="AA985" s="10"/>
      <c r="AB985" s="10"/>
      <c r="AC985" s="10"/>
      <c r="AD985" s="10"/>
      <c r="AE985" s="10"/>
      <c r="AF985" s="10"/>
      <c r="AG985" s="10"/>
      <c r="AH985" s="10"/>
      <c r="AI985" s="10"/>
      <c r="AJ985" s="10"/>
      <c r="AK985" s="10"/>
      <c r="AL985" s="10"/>
      <c r="AM985" s="10"/>
      <c r="AN985" s="10"/>
      <c r="AO985" s="10"/>
      <c r="AP985" s="10"/>
      <c r="AQ985" s="10"/>
      <c r="AR985" s="10"/>
      <c r="AS985" s="10"/>
      <c r="AT985" s="10"/>
      <c r="AU985" s="10"/>
      <c r="AV985" s="10"/>
      <c r="AW985" s="10"/>
      <c r="AX985" s="10"/>
      <c r="AY985" s="10"/>
      <c r="AZ985" s="10"/>
      <c r="BA985" s="10"/>
      <c r="BB985" s="10"/>
      <c r="BC985" s="10"/>
      <c r="BD985" s="10"/>
      <c r="BE985" s="10"/>
      <c r="BF985" s="10"/>
      <c r="BG985" s="10"/>
      <c r="BH985" s="10"/>
      <c r="BI985" s="10"/>
      <c r="BJ985" s="10"/>
      <c r="BK985" s="10"/>
      <c r="BL985" s="10"/>
      <c r="BM985" s="10"/>
      <c r="BN985" s="10"/>
      <c r="BO985" s="10"/>
      <c r="BP985" s="10"/>
      <c r="BQ985" s="10"/>
      <c r="BR985" s="10"/>
      <c r="BS985" s="10"/>
    </row>
    <row r="986" spans="1:7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10"/>
      <c r="V986" s="10"/>
      <c r="W986" s="10"/>
      <c r="X986" s="10"/>
      <c r="Y986" s="10"/>
      <c r="Z986" s="10"/>
      <c r="AA986" s="10"/>
      <c r="AB986" s="10"/>
      <c r="AC986" s="10"/>
      <c r="AD986" s="10"/>
      <c r="AE986" s="10"/>
      <c r="AF986" s="10"/>
      <c r="AG986" s="10"/>
      <c r="AH986" s="10"/>
      <c r="AI986" s="10"/>
      <c r="AJ986" s="10"/>
      <c r="AK986" s="10"/>
      <c r="AL986" s="10"/>
      <c r="AM986" s="10"/>
      <c r="AN986" s="10"/>
      <c r="AO986" s="10"/>
      <c r="AP986" s="10"/>
      <c r="AQ986" s="10"/>
      <c r="AR986" s="10"/>
      <c r="AS986" s="10"/>
      <c r="AT986" s="10"/>
      <c r="AU986" s="10"/>
      <c r="AV986" s="10"/>
      <c r="AW986" s="10"/>
      <c r="AX986" s="10"/>
      <c r="AY986" s="10"/>
      <c r="AZ986" s="10"/>
      <c r="BA986" s="10"/>
      <c r="BB986" s="10"/>
      <c r="BC986" s="10"/>
      <c r="BD986" s="10"/>
      <c r="BE986" s="10"/>
      <c r="BF986" s="10"/>
      <c r="BG986" s="10"/>
      <c r="BH986" s="10"/>
      <c r="BI986" s="10"/>
      <c r="BJ986" s="10"/>
      <c r="BK986" s="10"/>
      <c r="BL986" s="10"/>
      <c r="BM986" s="10"/>
      <c r="BN986" s="10"/>
      <c r="BO986" s="10"/>
      <c r="BP986" s="10"/>
      <c r="BQ986" s="10"/>
      <c r="BR986" s="10"/>
      <c r="BS986" s="10"/>
    </row>
    <row r="987" spans="1:7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10"/>
      <c r="V987" s="10"/>
      <c r="W987" s="10"/>
      <c r="X987" s="10"/>
      <c r="Y987" s="10"/>
      <c r="Z987" s="10"/>
      <c r="AA987" s="10"/>
      <c r="AB987" s="10"/>
      <c r="AC987" s="10"/>
      <c r="AD987" s="10"/>
      <c r="AE987" s="10"/>
      <c r="AF987" s="10"/>
      <c r="AG987" s="10"/>
      <c r="AH987" s="10"/>
      <c r="AI987" s="10"/>
      <c r="AJ987" s="10"/>
      <c r="AK987" s="10"/>
      <c r="AL987" s="10"/>
      <c r="AM987" s="10"/>
      <c r="AN987" s="10"/>
      <c r="AO987" s="10"/>
      <c r="AP987" s="10"/>
      <c r="AQ987" s="10"/>
      <c r="AR987" s="10"/>
      <c r="AS987" s="10"/>
      <c r="AT987" s="10"/>
      <c r="AU987" s="10"/>
      <c r="AV987" s="10"/>
      <c r="AW987" s="10"/>
      <c r="AX987" s="10"/>
      <c r="AY987" s="10"/>
      <c r="AZ987" s="10"/>
      <c r="BA987" s="10"/>
      <c r="BB987" s="10"/>
      <c r="BC987" s="10"/>
      <c r="BD987" s="10"/>
      <c r="BE987" s="10"/>
      <c r="BF987" s="10"/>
      <c r="BG987" s="10"/>
      <c r="BH987" s="10"/>
      <c r="BI987" s="10"/>
      <c r="BJ987" s="10"/>
      <c r="BK987" s="10"/>
      <c r="BL987" s="10"/>
      <c r="BM987" s="10"/>
      <c r="BN987" s="10"/>
      <c r="BO987" s="10"/>
      <c r="BP987" s="10"/>
      <c r="BQ987" s="10"/>
      <c r="BR987" s="10"/>
      <c r="BS987" s="10"/>
    </row>
    <row r="988" spans="1:7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10"/>
      <c r="V988" s="10"/>
      <c r="W988" s="10"/>
      <c r="X988" s="10"/>
      <c r="Y988" s="10"/>
      <c r="Z988" s="10"/>
      <c r="AA988" s="10"/>
      <c r="AB988" s="10"/>
      <c r="AC988" s="10"/>
      <c r="AD988" s="10"/>
      <c r="AE988" s="10"/>
      <c r="AF988" s="10"/>
      <c r="AG988" s="10"/>
      <c r="AH988" s="10"/>
      <c r="AI988" s="10"/>
      <c r="AJ988" s="10"/>
      <c r="AK988" s="10"/>
      <c r="AL988" s="10"/>
      <c r="AM988" s="10"/>
      <c r="AN988" s="10"/>
      <c r="AO988" s="10"/>
      <c r="AP988" s="10"/>
      <c r="AQ988" s="10"/>
      <c r="AR988" s="10"/>
      <c r="AS988" s="10"/>
      <c r="AT988" s="10"/>
      <c r="AU988" s="10"/>
      <c r="AV988" s="10"/>
      <c r="AW988" s="10"/>
      <c r="AX988" s="10"/>
      <c r="AY988" s="10"/>
      <c r="AZ988" s="10"/>
      <c r="BA988" s="10"/>
      <c r="BB988" s="10"/>
      <c r="BC988" s="10"/>
      <c r="BD988" s="10"/>
      <c r="BE988" s="10"/>
      <c r="BF988" s="10"/>
      <c r="BG988" s="10"/>
      <c r="BH988" s="10"/>
      <c r="BI988" s="10"/>
      <c r="BJ988" s="10"/>
      <c r="BK988" s="10"/>
      <c r="BL988" s="10"/>
      <c r="BM988" s="10"/>
      <c r="BN988" s="10"/>
      <c r="BO988" s="10"/>
      <c r="BP988" s="10"/>
      <c r="BQ988" s="10"/>
      <c r="BR988" s="10"/>
      <c r="BS988" s="10"/>
    </row>
    <row r="989" spans="1:7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10"/>
      <c r="V989" s="10"/>
      <c r="W989" s="10"/>
      <c r="X989" s="10"/>
      <c r="Y989" s="10"/>
      <c r="Z989" s="10"/>
      <c r="AA989" s="10"/>
      <c r="AB989" s="10"/>
      <c r="AC989" s="10"/>
      <c r="AD989" s="10"/>
      <c r="AE989" s="10"/>
      <c r="AF989" s="10"/>
      <c r="AG989" s="10"/>
      <c r="AH989" s="10"/>
      <c r="AI989" s="10"/>
      <c r="AJ989" s="10"/>
      <c r="AK989" s="10"/>
      <c r="AL989" s="10"/>
      <c r="AM989" s="10"/>
      <c r="AN989" s="10"/>
      <c r="AO989" s="10"/>
      <c r="AP989" s="10"/>
      <c r="AQ989" s="10"/>
      <c r="AR989" s="10"/>
      <c r="AS989" s="10"/>
      <c r="AT989" s="10"/>
      <c r="AU989" s="10"/>
      <c r="AV989" s="10"/>
      <c r="AW989" s="10"/>
      <c r="AX989" s="10"/>
      <c r="AY989" s="10"/>
      <c r="AZ989" s="10"/>
      <c r="BA989" s="10"/>
      <c r="BB989" s="10"/>
      <c r="BC989" s="10"/>
      <c r="BD989" s="10"/>
      <c r="BE989" s="10"/>
      <c r="BF989" s="10"/>
      <c r="BG989" s="10"/>
      <c r="BH989" s="10"/>
      <c r="BI989" s="10"/>
      <c r="BJ989" s="10"/>
      <c r="BK989" s="10"/>
      <c r="BL989" s="10"/>
      <c r="BM989" s="10"/>
      <c r="BN989" s="10"/>
      <c r="BO989" s="10"/>
      <c r="BP989" s="10"/>
      <c r="BQ989" s="10"/>
      <c r="BR989" s="10"/>
      <c r="BS989" s="10"/>
    </row>
    <row r="990" spans="1:7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10"/>
      <c r="V990" s="10"/>
      <c r="W990" s="10"/>
      <c r="X990" s="10"/>
      <c r="Y990" s="10"/>
      <c r="Z990" s="10"/>
      <c r="AA990" s="10"/>
      <c r="AB990" s="10"/>
      <c r="AC990" s="10"/>
      <c r="AD990" s="10"/>
      <c r="AE990" s="10"/>
      <c r="AF990" s="10"/>
      <c r="AG990" s="10"/>
      <c r="AH990" s="10"/>
      <c r="AI990" s="10"/>
      <c r="AJ990" s="10"/>
      <c r="AK990" s="10"/>
      <c r="AL990" s="10"/>
      <c r="AM990" s="10"/>
      <c r="AN990" s="10"/>
      <c r="AO990" s="10"/>
      <c r="AP990" s="10"/>
      <c r="AQ990" s="10"/>
      <c r="AR990" s="10"/>
      <c r="AS990" s="10"/>
      <c r="AT990" s="10"/>
      <c r="AU990" s="10"/>
      <c r="AV990" s="10"/>
      <c r="AW990" s="10"/>
      <c r="AX990" s="10"/>
      <c r="AY990" s="10"/>
      <c r="AZ990" s="10"/>
      <c r="BA990" s="10"/>
      <c r="BB990" s="10"/>
      <c r="BC990" s="10"/>
      <c r="BD990" s="10"/>
      <c r="BE990" s="10"/>
      <c r="BF990" s="10"/>
      <c r="BG990" s="10"/>
      <c r="BH990" s="10"/>
      <c r="BI990" s="10"/>
      <c r="BJ990" s="10"/>
      <c r="BK990" s="10"/>
      <c r="BL990" s="10"/>
      <c r="BM990" s="10"/>
      <c r="BN990" s="10"/>
      <c r="BO990" s="10"/>
      <c r="BP990" s="10"/>
      <c r="BQ990" s="10"/>
      <c r="BR990" s="10"/>
      <c r="BS990" s="10"/>
    </row>
    <row r="991" spans="1:7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10"/>
      <c r="V991" s="10"/>
      <c r="W991" s="10"/>
      <c r="X991" s="10"/>
      <c r="Y991" s="10"/>
      <c r="Z991" s="10"/>
      <c r="AA991" s="10"/>
      <c r="AB991" s="10"/>
      <c r="AC991" s="10"/>
      <c r="AD991" s="10"/>
      <c r="AE991" s="10"/>
      <c r="AF991" s="10"/>
      <c r="AG991" s="10"/>
      <c r="AH991" s="10"/>
      <c r="AI991" s="10"/>
      <c r="AJ991" s="10"/>
      <c r="AK991" s="10"/>
      <c r="AL991" s="10"/>
      <c r="AM991" s="10"/>
      <c r="AN991" s="10"/>
      <c r="AO991" s="10"/>
      <c r="AP991" s="10"/>
      <c r="AQ991" s="10"/>
      <c r="AR991" s="10"/>
      <c r="AS991" s="10"/>
      <c r="AT991" s="10"/>
      <c r="AU991" s="10"/>
      <c r="AV991" s="10"/>
      <c r="AW991" s="10"/>
      <c r="AX991" s="10"/>
      <c r="AY991" s="10"/>
      <c r="AZ991" s="10"/>
      <c r="BA991" s="10"/>
      <c r="BB991" s="10"/>
      <c r="BC991" s="10"/>
      <c r="BD991" s="10"/>
      <c r="BE991" s="10"/>
      <c r="BF991" s="10"/>
      <c r="BG991" s="10"/>
      <c r="BH991" s="10"/>
      <c r="BI991" s="10"/>
      <c r="BJ991" s="10"/>
      <c r="BK991" s="10"/>
      <c r="BL991" s="10"/>
      <c r="BM991" s="10"/>
      <c r="BN991" s="10"/>
      <c r="BO991" s="10"/>
      <c r="BP991" s="10"/>
      <c r="BQ991" s="10"/>
      <c r="BR991" s="10"/>
      <c r="BS991" s="10"/>
    </row>
    <row r="992" spans="1:7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10"/>
      <c r="V992" s="10"/>
      <c r="W992" s="10"/>
      <c r="X992" s="10"/>
      <c r="Y992" s="10"/>
      <c r="Z992" s="10"/>
      <c r="AA992" s="10"/>
      <c r="AB992" s="10"/>
      <c r="AC992" s="10"/>
      <c r="AD992" s="10"/>
      <c r="AE992" s="10"/>
      <c r="AF992" s="10"/>
      <c r="AG992" s="10"/>
      <c r="AH992" s="10"/>
      <c r="AI992" s="10"/>
      <c r="AJ992" s="10"/>
      <c r="AK992" s="10"/>
      <c r="AL992" s="10"/>
      <c r="AM992" s="10"/>
      <c r="AN992" s="10"/>
      <c r="AO992" s="10"/>
      <c r="AP992" s="10"/>
      <c r="AQ992" s="10"/>
      <c r="AR992" s="10"/>
      <c r="AS992" s="10"/>
      <c r="AT992" s="10"/>
      <c r="AU992" s="10"/>
      <c r="AV992" s="10"/>
      <c r="AW992" s="10"/>
      <c r="AX992" s="10"/>
      <c r="AY992" s="10"/>
      <c r="AZ992" s="10"/>
      <c r="BA992" s="10"/>
      <c r="BB992" s="10"/>
      <c r="BC992" s="10"/>
      <c r="BD992" s="10"/>
      <c r="BE992" s="10"/>
      <c r="BF992" s="10"/>
      <c r="BG992" s="10"/>
      <c r="BH992" s="10"/>
      <c r="BI992" s="10"/>
      <c r="BJ992" s="10"/>
      <c r="BK992" s="10"/>
      <c r="BL992" s="10"/>
      <c r="BM992" s="10"/>
      <c r="BN992" s="10"/>
      <c r="BO992" s="10"/>
      <c r="BP992" s="10"/>
      <c r="BQ992" s="10"/>
      <c r="BR992" s="10"/>
      <c r="BS992" s="10"/>
    </row>
    <row r="993" spans="1:7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10"/>
      <c r="V993" s="10"/>
      <c r="W993" s="10"/>
      <c r="X993" s="10"/>
      <c r="Y993" s="10"/>
      <c r="Z993" s="10"/>
      <c r="AA993" s="10"/>
      <c r="AB993" s="10"/>
      <c r="AC993" s="10"/>
      <c r="AD993" s="10"/>
      <c r="AE993" s="10"/>
      <c r="AF993" s="10"/>
      <c r="AG993" s="10"/>
      <c r="AH993" s="10"/>
      <c r="AI993" s="10"/>
      <c r="AJ993" s="10"/>
      <c r="AK993" s="10"/>
      <c r="AL993" s="10"/>
      <c r="AM993" s="10"/>
      <c r="AN993" s="10"/>
      <c r="AO993" s="10"/>
      <c r="AP993" s="10"/>
      <c r="AQ993" s="10"/>
      <c r="AR993" s="10"/>
      <c r="AS993" s="10"/>
      <c r="AT993" s="10"/>
      <c r="AU993" s="10"/>
      <c r="AV993" s="10"/>
      <c r="AW993" s="10"/>
      <c r="AX993" s="10"/>
      <c r="AY993" s="10"/>
      <c r="AZ993" s="10"/>
      <c r="BA993" s="10"/>
      <c r="BB993" s="10"/>
      <c r="BC993" s="10"/>
      <c r="BD993" s="10"/>
      <c r="BE993" s="10"/>
      <c r="BF993" s="10"/>
      <c r="BG993" s="10"/>
      <c r="BH993" s="10"/>
      <c r="BI993" s="10"/>
      <c r="BJ993" s="10"/>
      <c r="BK993" s="10"/>
      <c r="BL993" s="10"/>
      <c r="BM993" s="10"/>
      <c r="BN993" s="10"/>
      <c r="BO993" s="10"/>
      <c r="BP993" s="10"/>
      <c r="BQ993" s="10"/>
      <c r="BR993" s="10"/>
      <c r="BS993" s="10"/>
    </row>
    <row r="994" spans="1:7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10"/>
      <c r="V994" s="10"/>
      <c r="W994" s="10"/>
      <c r="X994" s="10"/>
      <c r="Y994" s="10"/>
      <c r="Z994" s="10"/>
      <c r="AA994" s="10"/>
      <c r="AB994" s="10"/>
      <c r="AC994" s="10"/>
      <c r="AD994" s="10"/>
      <c r="AE994" s="10"/>
      <c r="AF994" s="10"/>
      <c r="AG994" s="10"/>
      <c r="AH994" s="10"/>
      <c r="AI994" s="10"/>
      <c r="AJ994" s="10"/>
      <c r="AK994" s="10"/>
      <c r="AL994" s="10"/>
      <c r="AM994" s="10"/>
      <c r="AN994" s="10"/>
      <c r="AO994" s="10"/>
      <c r="AP994" s="10"/>
      <c r="AQ994" s="10"/>
      <c r="AR994" s="10"/>
      <c r="AS994" s="10"/>
      <c r="AT994" s="10"/>
      <c r="AU994" s="10"/>
      <c r="AV994" s="10"/>
      <c r="AW994" s="10"/>
      <c r="AX994" s="10"/>
      <c r="AY994" s="10"/>
      <c r="AZ994" s="10"/>
      <c r="BA994" s="10"/>
      <c r="BB994" s="10"/>
      <c r="BC994" s="10"/>
      <c r="BD994" s="10"/>
      <c r="BE994" s="10"/>
      <c r="BF994" s="10"/>
      <c r="BG994" s="10"/>
      <c r="BH994" s="10"/>
      <c r="BI994" s="10"/>
      <c r="BJ994" s="10"/>
      <c r="BK994" s="10"/>
      <c r="BL994" s="10"/>
      <c r="BM994" s="10"/>
      <c r="BN994" s="10"/>
      <c r="BO994" s="10"/>
      <c r="BP994" s="10"/>
      <c r="BQ994" s="10"/>
      <c r="BR994" s="10"/>
      <c r="BS994" s="10"/>
    </row>
    <row r="995" spans="1:7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10"/>
      <c r="BD995" s="10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</row>
    <row r="996" spans="1:7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10"/>
      <c r="BD996" s="10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</row>
    <row r="997" spans="1:71" x14ac:dyDescent="0.25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10"/>
      <c r="V997" s="10"/>
      <c r="W997" s="10"/>
      <c r="X997" s="10"/>
      <c r="Y997" s="10"/>
      <c r="Z997" s="10"/>
      <c r="AA997" s="10"/>
      <c r="AB997" s="10"/>
      <c r="AC997" s="10"/>
      <c r="AD997" s="10"/>
      <c r="AE997" s="10"/>
      <c r="AF997" s="10"/>
      <c r="AG997" s="10"/>
      <c r="AH997" s="10"/>
      <c r="AI997" s="10"/>
      <c r="AJ997" s="10"/>
      <c r="AK997" s="10"/>
      <c r="AL997" s="10"/>
      <c r="AM997" s="10"/>
      <c r="AN997" s="10"/>
      <c r="AO997" s="10"/>
      <c r="AP997" s="10"/>
      <c r="AQ997" s="10"/>
      <c r="AR997" s="10"/>
      <c r="AS997" s="10"/>
      <c r="AT997" s="10"/>
      <c r="AU997" s="10"/>
      <c r="AV997" s="10"/>
      <c r="AW997" s="10"/>
      <c r="AX997" s="10"/>
      <c r="AY997" s="10"/>
      <c r="AZ997" s="10"/>
      <c r="BA997" s="10"/>
      <c r="BB997" s="10"/>
      <c r="BC997" s="10"/>
      <c r="BD997" s="10"/>
      <c r="BE997" s="10"/>
      <c r="BF997" s="10"/>
      <c r="BG997" s="10"/>
      <c r="BH997" s="10"/>
      <c r="BI997" s="10"/>
      <c r="BJ997" s="10"/>
      <c r="BK997" s="10"/>
      <c r="BL997" s="10"/>
      <c r="BM997" s="10"/>
      <c r="BN997" s="10"/>
      <c r="BO997" s="10"/>
      <c r="BP997" s="10"/>
      <c r="BQ997" s="10"/>
      <c r="BR997" s="10"/>
      <c r="BS997" s="10"/>
    </row>
    <row r="998" spans="1:71" x14ac:dyDescent="0.25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10"/>
      <c r="V998" s="10"/>
      <c r="W998" s="10"/>
      <c r="X998" s="10"/>
      <c r="Y998" s="10"/>
      <c r="Z998" s="10"/>
      <c r="AA998" s="10"/>
      <c r="AB998" s="10"/>
      <c r="AC998" s="10"/>
      <c r="AD998" s="10"/>
      <c r="AE998" s="10"/>
      <c r="AF998" s="10"/>
      <c r="AG998" s="10"/>
      <c r="AH998" s="10"/>
      <c r="AI998" s="10"/>
      <c r="AJ998" s="10"/>
      <c r="AK998" s="10"/>
      <c r="AL998" s="10"/>
      <c r="AM998" s="10"/>
      <c r="AN998" s="10"/>
      <c r="AO998" s="10"/>
      <c r="AP998" s="10"/>
      <c r="AQ998" s="10"/>
      <c r="AR998" s="10"/>
      <c r="AS998" s="10"/>
      <c r="AT998" s="10"/>
      <c r="AU998" s="10"/>
      <c r="AV998" s="10"/>
      <c r="AW998" s="10"/>
      <c r="AX998" s="10"/>
      <c r="AY998" s="10"/>
      <c r="AZ998" s="10"/>
      <c r="BA998" s="10"/>
      <c r="BB998" s="10"/>
      <c r="BC998" s="10"/>
      <c r="BD998" s="10"/>
      <c r="BE998" s="10"/>
      <c r="BF998" s="10"/>
      <c r="BG998" s="10"/>
      <c r="BH998" s="10"/>
      <c r="BI998" s="10"/>
      <c r="BJ998" s="10"/>
      <c r="BK998" s="10"/>
      <c r="BL998" s="10"/>
      <c r="BM998" s="10"/>
      <c r="BN998" s="10"/>
      <c r="BO998" s="10"/>
      <c r="BP998" s="10"/>
      <c r="BQ998" s="10"/>
      <c r="BR998" s="10"/>
      <c r="BS998" s="10"/>
    </row>
    <row r="999" spans="1:71" x14ac:dyDescent="0.25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10"/>
      <c r="V999" s="10"/>
      <c r="W999" s="10"/>
      <c r="X999" s="10"/>
      <c r="Y999" s="10"/>
      <c r="Z999" s="10"/>
      <c r="AA999" s="10"/>
      <c r="AB999" s="10"/>
      <c r="AC999" s="10"/>
      <c r="AD999" s="10"/>
      <c r="AE999" s="10"/>
      <c r="AF999" s="10"/>
      <c r="AG999" s="10"/>
      <c r="AH999" s="10"/>
      <c r="AI999" s="10"/>
      <c r="AJ999" s="10"/>
      <c r="AK999" s="10"/>
      <c r="AL999" s="10"/>
      <c r="AM999" s="10"/>
      <c r="AN999" s="10"/>
      <c r="AO999" s="10"/>
      <c r="AP999" s="10"/>
      <c r="AQ999" s="10"/>
      <c r="AR999" s="10"/>
      <c r="AS999" s="10"/>
      <c r="AT999" s="10"/>
      <c r="AU999" s="10"/>
      <c r="AV999" s="10"/>
      <c r="AW999" s="10"/>
      <c r="AX999" s="10"/>
      <c r="AY999" s="10"/>
      <c r="AZ999" s="10"/>
      <c r="BA999" s="10"/>
      <c r="BB999" s="10"/>
      <c r="BC999" s="10"/>
      <c r="BD999" s="10"/>
      <c r="BE999" s="10"/>
      <c r="BF999" s="10"/>
      <c r="BG999" s="10"/>
      <c r="BH999" s="10"/>
      <c r="BI999" s="10"/>
      <c r="BJ999" s="10"/>
      <c r="BK999" s="10"/>
      <c r="BL999" s="10"/>
      <c r="BM999" s="10"/>
      <c r="BN999" s="10"/>
      <c r="BO999" s="10"/>
      <c r="BP999" s="10"/>
      <c r="BQ999" s="10"/>
      <c r="BR999" s="10"/>
      <c r="BS999" s="10"/>
    </row>
  </sheetData>
  <mergeCells count="43">
    <mergeCell ref="BB32:BC32"/>
    <mergeCell ref="BC20:BC25"/>
    <mergeCell ref="BD20:BD25"/>
    <mergeCell ref="BE20:BE25"/>
    <mergeCell ref="BB20:BB25"/>
    <mergeCell ref="A30:BA30"/>
    <mergeCell ref="AV32:AZ33"/>
    <mergeCell ref="AO32:AT34"/>
    <mergeCell ref="AS29:BA29"/>
    <mergeCell ref="AG32:AL34"/>
    <mergeCell ref="F32:J33"/>
    <mergeCell ref="M32:Q33"/>
    <mergeCell ref="T32:W33"/>
    <mergeCell ref="AA32:AE33"/>
    <mergeCell ref="B1:X1"/>
    <mergeCell ref="B2:X2"/>
    <mergeCell ref="B3:X3"/>
    <mergeCell ref="B4:X4"/>
    <mergeCell ref="BI20:BI25"/>
    <mergeCell ref="BF20:BF25"/>
    <mergeCell ref="BG20:BG25"/>
    <mergeCell ref="AT20:AV20"/>
    <mergeCell ref="AB9:AQ9"/>
    <mergeCell ref="M10:BB10"/>
    <mergeCell ref="AK20:AN20"/>
    <mergeCell ref="M18:BB18"/>
    <mergeCell ref="A19:N19"/>
    <mergeCell ref="BB19:BI19"/>
    <mergeCell ref="BH20:BH25"/>
    <mergeCell ref="A20:A24"/>
    <mergeCell ref="B6:X6"/>
    <mergeCell ref="M8:BB8"/>
    <mergeCell ref="T20:V20"/>
    <mergeCell ref="B5:X5"/>
    <mergeCell ref="AX20:BA20"/>
    <mergeCell ref="AO20:AR20"/>
    <mergeCell ref="B20:E20"/>
    <mergeCell ref="AG20:AI20"/>
    <mergeCell ref="G20:I20"/>
    <mergeCell ref="O20:R20"/>
    <mergeCell ref="AB20:AE20"/>
    <mergeCell ref="K20:N20"/>
    <mergeCell ref="X20:Z20"/>
  </mergeCells>
  <phoneticPr fontId="11" type="noConversion"/>
  <printOptions horizontalCentered="1"/>
  <pageMargins left="0.39370078740157483" right="0.39370078740157483" top="0.74803149606299213" bottom="0.74803149606299213" header="0.31496062992125984" footer="0.31496062992125984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H125"/>
  <sheetViews>
    <sheetView view="pageBreakPreview" topLeftCell="A91" zoomScale="75" zoomScaleNormal="75" zoomScaleSheetLayoutView="75" workbookViewId="0">
      <selection activeCell="B120" sqref="B120"/>
    </sheetView>
  </sheetViews>
  <sheetFormatPr defaultColWidth="9.140625" defaultRowHeight="18.75" x14ac:dyDescent="0.25"/>
  <cols>
    <col min="1" max="1" width="12.140625" style="177" customWidth="1"/>
    <col min="2" max="2" width="72.7109375" style="3" customWidth="1"/>
    <col min="3" max="7" width="8.7109375" style="9" customWidth="1"/>
    <col min="8" max="8" width="8.7109375" style="3" customWidth="1"/>
    <col min="9" max="9" width="9.7109375" style="3" bestFit="1" customWidth="1"/>
    <col min="10" max="15" width="8.7109375" style="3" customWidth="1"/>
    <col min="16" max="23" width="6.7109375" style="3" customWidth="1"/>
    <col min="24" max="24" width="10.7109375" style="3" bestFit="1" customWidth="1"/>
    <col min="25" max="25" width="9.85546875" style="3" bestFit="1" customWidth="1"/>
    <col min="26" max="30" width="9.28515625" style="3" bestFit="1" customWidth="1"/>
    <col min="31" max="31" width="10.7109375" style="3" bestFit="1" customWidth="1"/>
    <col min="32" max="32" width="9.140625" style="262"/>
    <col min="33" max="33" width="9.140625" style="3"/>
    <col min="34" max="34" width="10.85546875" style="3" bestFit="1" customWidth="1"/>
    <col min="35" max="16384" width="9.140625" style="3"/>
  </cols>
  <sheetData>
    <row r="1" spans="1:34" x14ac:dyDescent="0.25">
      <c r="A1" s="472" t="s">
        <v>6</v>
      </c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472"/>
      <c r="P1" s="472"/>
      <c r="Q1" s="472"/>
      <c r="R1" s="472"/>
      <c r="S1" s="472"/>
      <c r="T1" s="472"/>
      <c r="U1" s="472"/>
      <c r="V1" s="472"/>
      <c r="W1" s="472"/>
    </row>
    <row r="2" spans="1:34" ht="19.5" thickBot="1" x14ac:dyDescent="0.3">
      <c r="A2" s="263"/>
      <c r="B2" s="7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7"/>
      <c r="W2" s="7"/>
    </row>
    <row r="3" spans="1:34" ht="25.15" customHeight="1" x14ac:dyDescent="0.25">
      <c r="A3" s="473" t="s">
        <v>7</v>
      </c>
      <c r="B3" s="476" t="s">
        <v>8</v>
      </c>
      <c r="C3" s="479" t="s">
        <v>9</v>
      </c>
      <c r="D3" s="480"/>
      <c r="E3" s="481"/>
      <c r="F3" s="479" t="s">
        <v>10</v>
      </c>
      <c r="G3" s="480"/>
      <c r="H3" s="480"/>
      <c r="I3" s="480"/>
      <c r="J3" s="480"/>
      <c r="K3" s="480"/>
      <c r="L3" s="480"/>
      <c r="M3" s="480"/>
      <c r="N3" s="480"/>
      <c r="O3" s="481"/>
      <c r="P3" s="483" t="s">
        <v>27</v>
      </c>
      <c r="Q3" s="480"/>
      <c r="R3" s="480"/>
      <c r="S3" s="480"/>
      <c r="T3" s="480"/>
      <c r="U3" s="480"/>
      <c r="V3" s="480"/>
      <c r="W3" s="481"/>
    </row>
    <row r="4" spans="1:34" ht="35.450000000000003" customHeight="1" x14ac:dyDescent="0.25">
      <c r="A4" s="474"/>
      <c r="B4" s="477"/>
      <c r="C4" s="482"/>
      <c r="D4" s="459"/>
      <c r="E4" s="471"/>
      <c r="F4" s="482" t="s">
        <v>11</v>
      </c>
      <c r="G4" s="459"/>
      <c r="H4" s="459" t="s">
        <v>12</v>
      </c>
      <c r="I4" s="459"/>
      <c r="J4" s="459"/>
      <c r="K4" s="459"/>
      <c r="L4" s="459"/>
      <c r="M4" s="459"/>
      <c r="N4" s="459"/>
      <c r="O4" s="471"/>
      <c r="P4" s="484" t="s">
        <v>13</v>
      </c>
      <c r="Q4" s="459"/>
      <c r="R4" s="459" t="s">
        <v>14</v>
      </c>
      <c r="S4" s="459"/>
      <c r="T4" s="459" t="s">
        <v>15</v>
      </c>
      <c r="U4" s="459"/>
      <c r="V4" s="459" t="s">
        <v>16</v>
      </c>
      <c r="W4" s="471"/>
    </row>
    <row r="5" spans="1:34" ht="64.900000000000006" customHeight="1" x14ac:dyDescent="0.25">
      <c r="A5" s="474"/>
      <c r="B5" s="477"/>
      <c r="C5" s="482"/>
      <c r="D5" s="459"/>
      <c r="E5" s="471"/>
      <c r="F5" s="462" t="s">
        <v>17</v>
      </c>
      <c r="G5" s="422" t="s">
        <v>18</v>
      </c>
      <c r="H5" s="459" t="s">
        <v>19</v>
      </c>
      <c r="I5" s="460"/>
      <c r="J5" s="460"/>
      <c r="K5" s="460"/>
      <c r="L5" s="460"/>
      <c r="M5" s="467" t="s">
        <v>20</v>
      </c>
      <c r="N5" s="468"/>
      <c r="O5" s="465" t="s">
        <v>21</v>
      </c>
      <c r="P5" s="221">
        <v>1</v>
      </c>
      <c r="Q5" s="219">
        <v>2</v>
      </c>
      <c r="R5" s="219">
        <v>3</v>
      </c>
      <c r="S5" s="219">
        <v>4</v>
      </c>
      <c r="T5" s="219">
        <v>5</v>
      </c>
      <c r="U5" s="219">
        <v>6</v>
      </c>
      <c r="V5" s="219">
        <v>7</v>
      </c>
      <c r="W5" s="220">
        <v>8</v>
      </c>
    </row>
    <row r="6" spans="1:34" ht="18" customHeight="1" x14ac:dyDescent="0.25">
      <c r="A6" s="474"/>
      <c r="B6" s="477"/>
      <c r="C6" s="462" t="s">
        <v>22</v>
      </c>
      <c r="D6" s="422" t="s">
        <v>23</v>
      </c>
      <c r="E6" s="465" t="s">
        <v>24</v>
      </c>
      <c r="F6" s="462"/>
      <c r="G6" s="422"/>
      <c r="H6" s="422" t="s">
        <v>0</v>
      </c>
      <c r="I6" s="422" t="s">
        <v>2</v>
      </c>
      <c r="J6" s="422" t="s">
        <v>3</v>
      </c>
      <c r="K6" s="422" t="s">
        <v>4</v>
      </c>
      <c r="L6" s="422" t="s">
        <v>5</v>
      </c>
      <c r="M6" s="422" t="s">
        <v>25</v>
      </c>
      <c r="N6" s="422" t="s">
        <v>26</v>
      </c>
      <c r="O6" s="465"/>
      <c r="P6" s="484" t="s">
        <v>37</v>
      </c>
      <c r="Q6" s="459"/>
      <c r="R6" s="459"/>
      <c r="S6" s="459"/>
      <c r="T6" s="459"/>
      <c r="U6" s="459"/>
      <c r="V6" s="459"/>
      <c r="W6" s="471"/>
    </row>
    <row r="7" spans="1:34" ht="61.15" customHeight="1" thickBot="1" x14ac:dyDescent="0.3">
      <c r="A7" s="475"/>
      <c r="B7" s="478"/>
      <c r="C7" s="463"/>
      <c r="D7" s="464"/>
      <c r="E7" s="466"/>
      <c r="F7" s="463"/>
      <c r="G7" s="464"/>
      <c r="H7" s="423"/>
      <c r="I7" s="423"/>
      <c r="J7" s="423"/>
      <c r="K7" s="423"/>
      <c r="L7" s="423"/>
      <c r="M7" s="423"/>
      <c r="N7" s="423"/>
      <c r="O7" s="466"/>
      <c r="P7" s="82">
        <v>18</v>
      </c>
      <c r="Q7" s="78">
        <v>16</v>
      </c>
      <c r="R7" s="78">
        <v>18</v>
      </c>
      <c r="S7" s="78">
        <v>16</v>
      </c>
      <c r="T7" s="78">
        <v>18</v>
      </c>
      <c r="U7" s="78">
        <v>16</v>
      </c>
      <c r="V7" s="78">
        <v>9</v>
      </c>
      <c r="W7" s="74">
        <v>5</v>
      </c>
    </row>
    <row r="8" spans="1:34" s="4" customFormat="1" ht="16.5" thickBot="1" x14ac:dyDescent="0.3">
      <c r="A8" s="79">
        <v>1</v>
      </c>
      <c r="B8" s="80">
        <v>2</v>
      </c>
      <c r="C8" s="80">
        <v>3</v>
      </c>
      <c r="D8" s="80">
        <v>4</v>
      </c>
      <c r="E8" s="80">
        <v>5</v>
      </c>
      <c r="F8" s="80">
        <v>6</v>
      </c>
      <c r="G8" s="80">
        <v>7</v>
      </c>
      <c r="H8" s="80">
        <v>8</v>
      </c>
      <c r="I8" s="80">
        <v>9</v>
      </c>
      <c r="J8" s="80">
        <v>10</v>
      </c>
      <c r="K8" s="80">
        <v>11</v>
      </c>
      <c r="L8" s="80">
        <v>12</v>
      </c>
      <c r="M8" s="80">
        <v>13</v>
      </c>
      <c r="N8" s="80">
        <v>14</v>
      </c>
      <c r="O8" s="80">
        <v>15</v>
      </c>
      <c r="P8" s="80">
        <v>16</v>
      </c>
      <c r="Q8" s="80">
        <v>17</v>
      </c>
      <c r="R8" s="80">
        <v>18</v>
      </c>
      <c r="S8" s="80">
        <v>19</v>
      </c>
      <c r="T8" s="80">
        <v>20</v>
      </c>
      <c r="U8" s="80">
        <v>21</v>
      </c>
      <c r="V8" s="80">
        <v>22</v>
      </c>
      <c r="W8" s="81">
        <v>23</v>
      </c>
      <c r="Y8" s="6"/>
      <c r="Z8" s="6" t="s">
        <v>225</v>
      </c>
      <c r="AA8" s="6"/>
      <c r="AB8" s="6"/>
      <c r="AC8" s="6"/>
      <c r="AD8" s="6"/>
      <c r="AE8" s="6"/>
    </row>
    <row r="9" spans="1:34" s="4" customFormat="1" ht="15.75" x14ac:dyDescent="0.25">
      <c r="A9" s="325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7"/>
      <c r="Y9" s="6"/>
      <c r="Z9" s="6"/>
      <c r="AA9" s="6"/>
      <c r="AB9" s="6"/>
      <c r="AC9" s="6"/>
      <c r="AD9" s="6"/>
      <c r="AE9" s="6"/>
    </row>
    <row r="10" spans="1:34" s="2" customFormat="1" ht="21" customHeight="1" x14ac:dyDescent="0.25">
      <c r="A10" s="441" t="s">
        <v>41</v>
      </c>
      <c r="B10" s="442"/>
      <c r="C10" s="442"/>
      <c r="D10" s="442"/>
      <c r="E10" s="442"/>
      <c r="F10" s="442"/>
      <c r="G10" s="442"/>
      <c r="H10" s="264"/>
      <c r="I10" s="65"/>
      <c r="J10" s="65"/>
      <c r="K10" s="5"/>
      <c r="L10" s="65"/>
      <c r="M10" s="5"/>
      <c r="N10" s="5"/>
      <c r="O10" s="5"/>
      <c r="P10" s="5"/>
      <c r="Q10" s="5"/>
      <c r="R10" s="5"/>
      <c r="S10" s="5"/>
      <c r="T10" s="5"/>
      <c r="U10" s="5"/>
      <c r="V10" s="5"/>
      <c r="W10" s="77"/>
      <c r="Y10" s="5"/>
      <c r="Z10" s="5"/>
      <c r="AA10" s="5"/>
      <c r="AB10" s="5"/>
      <c r="AC10" s="5"/>
      <c r="AD10" s="5"/>
      <c r="AE10" s="5"/>
    </row>
    <row r="11" spans="1:34" s="2" customFormat="1" ht="21" customHeight="1" x14ac:dyDescent="0.25">
      <c r="A11" s="75" t="s">
        <v>134</v>
      </c>
      <c r="B11" s="76"/>
      <c r="C11" s="76"/>
      <c r="D11" s="76"/>
      <c r="E11" s="76"/>
      <c r="F11" s="76"/>
      <c r="G11" s="76"/>
      <c r="H11" s="76"/>
      <c r="I11" s="65"/>
      <c r="J11" s="65"/>
      <c r="K11" s="5"/>
      <c r="L11" s="65"/>
      <c r="M11" s="5"/>
      <c r="N11" s="5"/>
      <c r="O11" s="5"/>
      <c r="P11" s="5"/>
      <c r="Q11" s="5"/>
      <c r="R11" s="5"/>
      <c r="S11" s="5"/>
      <c r="T11" s="5"/>
      <c r="U11" s="5"/>
      <c r="V11" s="5"/>
      <c r="W11" s="77"/>
      <c r="Y11" s="5"/>
      <c r="Z11" s="261">
        <v>1</v>
      </c>
      <c r="AA11" s="261">
        <v>2</v>
      </c>
      <c r="AB11" s="261">
        <v>3</v>
      </c>
      <c r="AC11" s="261">
        <v>4</v>
      </c>
      <c r="AD11" s="261">
        <v>5</v>
      </c>
      <c r="AE11" s="261">
        <v>6</v>
      </c>
      <c r="AF11" s="261">
        <v>7</v>
      </c>
      <c r="AG11" s="261">
        <v>8</v>
      </c>
    </row>
    <row r="12" spans="1:34" s="2" customFormat="1" ht="19.899999999999999" customHeight="1" thickBot="1" x14ac:dyDescent="0.3">
      <c r="A12" s="63" t="s">
        <v>229</v>
      </c>
      <c r="B12" s="64"/>
      <c r="C12" s="64"/>
      <c r="D12" s="64"/>
      <c r="E12" s="64"/>
      <c r="F12" s="64"/>
      <c r="G12" s="64"/>
      <c r="H12" s="64"/>
      <c r="I12" s="65"/>
      <c r="J12" s="65"/>
      <c r="K12" s="5"/>
      <c r="L12" s="65"/>
      <c r="M12" s="5"/>
      <c r="N12" s="5"/>
      <c r="O12" s="5"/>
      <c r="P12" s="5"/>
      <c r="Q12" s="5"/>
      <c r="R12" s="5"/>
      <c r="S12" s="5"/>
      <c r="T12" s="5"/>
      <c r="U12" s="5"/>
      <c r="V12" s="5"/>
      <c r="W12" s="77"/>
      <c r="Y12" s="5"/>
      <c r="Z12" s="261">
        <f>P7</f>
        <v>18</v>
      </c>
      <c r="AA12" s="261">
        <f t="shared" ref="AA12:AG12" si="0">Q7</f>
        <v>16</v>
      </c>
      <c r="AB12" s="261">
        <f t="shared" si="0"/>
        <v>18</v>
      </c>
      <c r="AC12" s="261">
        <f t="shared" si="0"/>
        <v>16</v>
      </c>
      <c r="AD12" s="261">
        <f t="shared" si="0"/>
        <v>18</v>
      </c>
      <c r="AE12" s="261">
        <f t="shared" si="0"/>
        <v>16</v>
      </c>
      <c r="AF12" s="261">
        <f t="shared" si="0"/>
        <v>9</v>
      </c>
      <c r="AG12" s="261">
        <f t="shared" si="0"/>
        <v>5</v>
      </c>
    </row>
    <row r="13" spans="1:34" s="1" customFormat="1" ht="19.899999999999999" customHeight="1" x14ac:dyDescent="0.25">
      <c r="A13" s="116" t="s">
        <v>30</v>
      </c>
      <c r="B13" s="117" t="s">
        <v>43</v>
      </c>
      <c r="C13" s="118"/>
      <c r="D13" s="119">
        <v>1</v>
      </c>
      <c r="E13" s="120"/>
      <c r="F13" s="83">
        <f>SUM(F14:F16)</f>
        <v>120</v>
      </c>
      <c r="G13" s="84">
        <f>SUM(G14:G16)</f>
        <v>4</v>
      </c>
      <c r="H13" s="67">
        <f>SUM(H14:H16)</f>
        <v>56</v>
      </c>
      <c r="I13" s="121">
        <f>SUM(I14:I16)</f>
        <v>22</v>
      </c>
      <c r="J13" s="121">
        <f t="shared" ref="J13:K13" si="1">SUM(J14:J16)</f>
        <v>14</v>
      </c>
      <c r="K13" s="121">
        <f t="shared" si="1"/>
        <v>20</v>
      </c>
      <c r="L13" s="68"/>
      <c r="M13" s="67">
        <f t="shared" ref="M13:O13" si="2">SUM(M14:M16)</f>
        <v>8</v>
      </c>
      <c r="N13" s="68">
        <f t="shared" si="2"/>
        <v>0</v>
      </c>
      <c r="O13" s="122">
        <f t="shared" si="2"/>
        <v>56</v>
      </c>
      <c r="P13" s="83">
        <f>SUM(P14:P16)</f>
        <v>4</v>
      </c>
      <c r="Q13" s="84"/>
      <c r="R13" s="83"/>
      <c r="S13" s="84"/>
      <c r="T13" s="83"/>
      <c r="U13" s="84"/>
      <c r="V13" s="83"/>
      <c r="W13" s="84"/>
      <c r="X13" s="1" t="b">
        <f t="shared" ref="X13:X27" si="3">G13=P13+Q13+R13+S13+T13+U13+V13+W13</f>
        <v>1</v>
      </c>
      <c r="Y13" s="8"/>
      <c r="Z13" s="5"/>
      <c r="AA13" s="5"/>
      <c r="AB13" s="5"/>
      <c r="AC13" s="5"/>
      <c r="AD13" s="5"/>
      <c r="AE13" s="5"/>
      <c r="AH13" s="2"/>
    </row>
    <row r="14" spans="1:34" s="215" customFormat="1" ht="19.899999999999999" customHeight="1" x14ac:dyDescent="0.25">
      <c r="A14" s="265"/>
      <c r="B14" s="266" t="s">
        <v>44</v>
      </c>
      <c r="C14" s="343"/>
      <c r="D14" s="340"/>
      <c r="E14" s="267"/>
      <c r="F14" s="225">
        <f>G14*30</f>
        <v>30</v>
      </c>
      <c r="G14" s="268">
        <v>1</v>
      </c>
      <c r="H14" s="225">
        <f>SUM(I14:L14)</f>
        <v>14</v>
      </c>
      <c r="I14" s="226">
        <v>8</v>
      </c>
      <c r="J14" s="226"/>
      <c r="K14" s="226">
        <v>6</v>
      </c>
      <c r="L14" s="268"/>
      <c r="M14" s="225">
        <f>G14*2</f>
        <v>2</v>
      </c>
      <c r="N14" s="268"/>
      <c r="O14" s="227">
        <f>F14-H14-M14-N14</f>
        <v>14</v>
      </c>
      <c r="P14" s="225">
        <v>1</v>
      </c>
      <c r="Q14" s="268"/>
      <c r="R14" s="225"/>
      <c r="S14" s="268"/>
      <c r="T14" s="225"/>
      <c r="U14" s="268"/>
      <c r="V14" s="225"/>
      <c r="W14" s="268"/>
      <c r="X14" s="2" t="b">
        <f t="shared" si="3"/>
        <v>1</v>
      </c>
      <c r="Y14" s="2"/>
      <c r="Z14" s="5">
        <f>P14*14</f>
        <v>14</v>
      </c>
      <c r="AA14" s="5">
        <f t="shared" ref="AA14:AG14" si="4">Q14*14</f>
        <v>0</v>
      </c>
      <c r="AB14" s="5">
        <f t="shared" si="4"/>
        <v>0</v>
      </c>
      <c r="AC14" s="5">
        <f t="shared" si="4"/>
        <v>0</v>
      </c>
      <c r="AD14" s="5">
        <f t="shared" si="4"/>
        <v>0</v>
      </c>
      <c r="AE14" s="5">
        <f t="shared" si="4"/>
        <v>0</v>
      </c>
      <c r="AF14" s="5">
        <f t="shared" si="4"/>
        <v>0</v>
      </c>
      <c r="AG14" s="5">
        <f t="shared" si="4"/>
        <v>0</v>
      </c>
      <c r="AH14" s="2" t="b">
        <f>Z14+AA14+AB14+AC14+AD14+AE14+AF14+AG14=H14</f>
        <v>1</v>
      </c>
    </row>
    <row r="15" spans="1:34" s="215" customFormat="1" ht="19.899999999999999" customHeight="1" x14ac:dyDescent="0.25">
      <c r="A15" s="269"/>
      <c r="B15" s="266" t="s">
        <v>45</v>
      </c>
      <c r="C15" s="343"/>
      <c r="D15" s="340"/>
      <c r="E15" s="267"/>
      <c r="F15" s="225">
        <f>G15*30</f>
        <v>30</v>
      </c>
      <c r="G15" s="268">
        <v>1</v>
      </c>
      <c r="H15" s="225">
        <f t="shared" ref="H15:H16" si="5">SUM(I15:L15)</f>
        <v>14</v>
      </c>
      <c r="I15" s="226"/>
      <c r="J15" s="226">
        <v>14</v>
      </c>
      <c r="K15" s="226"/>
      <c r="L15" s="268"/>
      <c r="M15" s="225">
        <f>G15*2</f>
        <v>2</v>
      </c>
      <c r="N15" s="268"/>
      <c r="O15" s="227">
        <f>F15-H15-M15-N15</f>
        <v>14</v>
      </c>
      <c r="P15" s="225">
        <v>1</v>
      </c>
      <c r="Q15" s="268"/>
      <c r="R15" s="225"/>
      <c r="S15" s="268"/>
      <c r="T15" s="225"/>
      <c r="U15" s="268"/>
      <c r="V15" s="225"/>
      <c r="W15" s="268"/>
      <c r="X15" s="2" t="b">
        <f t="shared" si="3"/>
        <v>1</v>
      </c>
      <c r="Y15" s="2"/>
      <c r="Z15" s="5">
        <f t="shared" ref="Z15:Z59" si="6">P15*14</f>
        <v>14</v>
      </c>
      <c r="AA15" s="5">
        <f t="shared" ref="AA15:AA59" si="7">Q15*14</f>
        <v>0</v>
      </c>
      <c r="AB15" s="5">
        <f t="shared" ref="AB15:AB59" si="8">R15*14</f>
        <v>0</v>
      </c>
      <c r="AC15" s="5">
        <f t="shared" ref="AC15:AC59" si="9">S15*14</f>
        <v>0</v>
      </c>
      <c r="AD15" s="5">
        <f t="shared" ref="AD15:AD59" si="10">T15*14</f>
        <v>0</v>
      </c>
      <c r="AE15" s="5">
        <f t="shared" ref="AE15:AE59" si="11">U15*14</f>
        <v>0</v>
      </c>
      <c r="AF15" s="5">
        <f t="shared" ref="AF15:AF59" si="12">V15*14</f>
        <v>0</v>
      </c>
      <c r="AG15" s="5">
        <f t="shared" ref="AG15:AG59" si="13">W15*14</f>
        <v>0</v>
      </c>
      <c r="AH15" s="2" t="b">
        <f t="shared" ref="AH15:AH59" si="14">Z15+AA15+AB15+AC15+AD15+AE15+AF15+AG15=H15</f>
        <v>1</v>
      </c>
    </row>
    <row r="16" spans="1:34" s="215" customFormat="1" ht="19.899999999999999" customHeight="1" x14ac:dyDescent="0.25">
      <c r="A16" s="270"/>
      <c r="B16" s="266" t="s">
        <v>46</v>
      </c>
      <c r="C16" s="343"/>
      <c r="D16" s="340"/>
      <c r="E16" s="267"/>
      <c r="F16" s="225">
        <f>G16*30</f>
        <v>60</v>
      </c>
      <c r="G16" s="268">
        <v>2</v>
      </c>
      <c r="H16" s="225">
        <f t="shared" si="5"/>
        <v>28</v>
      </c>
      <c r="I16" s="226">
        <v>14</v>
      </c>
      <c r="J16" s="226"/>
      <c r="K16" s="226">
        <v>14</v>
      </c>
      <c r="L16" s="268"/>
      <c r="M16" s="225">
        <f>G16*2</f>
        <v>4</v>
      </c>
      <c r="N16" s="268"/>
      <c r="O16" s="227">
        <f>F16-H16-M16-N16</f>
        <v>28</v>
      </c>
      <c r="P16" s="225">
        <v>2</v>
      </c>
      <c r="Q16" s="268"/>
      <c r="R16" s="225"/>
      <c r="S16" s="268"/>
      <c r="T16" s="225"/>
      <c r="U16" s="268"/>
      <c r="V16" s="225"/>
      <c r="W16" s="268"/>
      <c r="X16" s="2" t="b">
        <f t="shared" si="3"/>
        <v>1</v>
      </c>
      <c r="Y16" s="2"/>
      <c r="Z16" s="5">
        <f t="shared" si="6"/>
        <v>28</v>
      </c>
      <c r="AA16" s="5">
        <f t="shared" si="7"/>
        <v>0</v>
      </c>
      <c r="AB16" s="5">
        <f t="shared" si="8"/>
        <v>0</v>
      </c>
      <c r="AC16" s="5">
        <f t="shared" si="9"/>
        <v>0</v>
      </c>
      <c r="AD16" s="5">
        <f t="shared" si="10"/>
        <v>0</v>
      </c>
      <c r="AE16" s="5">
        <f t="shared" si="11"/>
        <v>0</v>
      </c>
      <c r="AF16" s="5">
        <f t="shared" si="12"/>
        <v>0</v>
      </c>
      <c r="AG16" s="5">
        <f t="shared" si="13"/>
        <v>0</v>
      </c>
      <c r="AH16" s="2" t="b">
        <f t="shared" si="14"/>
        <v>1</v>
      </c>
    </row>
    <row r="17" spans="1:34" s="128" customFormat="1" ht="19.899999999999999" customHeight="1" x14ac:dyDescent="0.25">
      <c r="A17" s="123" t="s">
        <v>141</v>
      </c>
      <c r="B17" s="66" t="s">
        <v>194</v>
      </c>
      <c r="C17" s="124">
        <v>1</v>
      </c>
      <c r="D17" s="341"/>
      <c r="E17" s="126"/>
      <c r="F17" s="85">
        <f>G17*30</f>
        <v>120</v>
      </c>
      <c r="G17" s="86">
        <v>4</v>
      </c>
      <c r="H17" s="69">
        <f>SUM(I17:L17)</f>
        <v>42</v>
      </c>
      <c r="I17" s="90">
        <v>22</v>
      </c>
      <c r="J17" s="90"/>
      <c r="K17" s="90">
        <v>20</v>
      </c>
      <c r="L17" s="70"/>
      <c r="M17" s="69">
        <v>8</v>
      </c>
      <c r="N17" s="70">
        <v>30</v>
      </c>
      <c r="O17" s="127">
        <f>F17-H17-M17-N17</f>
        <v>40</v>
      </c>
      <c r="P17" s="85">
        <v>4</v>
      </c>
      <c r="Q17" s="86"/>
      <c r="R17" s="85"/>
      <c r="S17" s="86"/>
      <c r="T17" s="85"/>
      <c r="U17" s="86"/>
      <c r="V17" s="85"/>
      <c r="W17" s="86"/>
      <c r="X17" s="1" t="b">
        <f t="shared" si="3"/>
        <v>1</v>
      </c>
      <c r="Y17" s="1"/>
      <c r="Z17" s="5">
        <v>42</v>
      </c>
      <c r="AA17" s="5">
        <f t="shared" si="7"/>
        <v>0</v>
      </c>
      <c r="AB17" s="5">
        <f t="shared" si="8"/>
        <v>0</v>
      </c>
      <c r="AC17" s="5">
        <f t="shared" si="9"/>
        <v>0</v>
      </c>
      <c r="AD17" s="5">
        <f t="shared" si="10"/>
        <v>0</v>
      </c>
      <c r="AE17" s="5">
        <f t="shared" si="11"/>
        <v>0</v>
      </c>
      <c r="AF17" s="5">
        <f t="shared" si="12"/>
        <v>0</v>
      </c>
      <c r="AG17" s="5">
        <f t="shared" si="13"/>
        <v>0</v>
      </c>
      <c r="AH17" s="2" t="b">
        <f t="shared" si="14"/>
        <v>1</v>
      </c>
    </row>
    <row r="18" spans="1:34" s="128" customFormat="1" ht="19.899999999999999" customHeight="1" x14ac:dyDescent="0.25">
      <c r="A18" s="123" t="s">
        <v>195</v>
      </c>
      <c r="B18" s="66" t="s">
        <v>178</v>
      </c>
      <c r="C18" s="124">
        <v>2</v>
      </c>
      <c r="D18" s="125"/>
      <c r="E18" s="345"/>
      <c r="F18" s="85">
        <f>SUM(F19:F20)</f>
        <v>180</v>
      </c>
      <c r="G18" s="86">
        <f>SUM(G19:G20)</f>
        <v>6</v>
      </c>
      <c r="H18" s="69">
        <f>SUM(H19:H20)</f>
        <v>84</v>
      </c>
      <c r="I18" s="90">
        <f t="shared" ref="I18:O18" si="15">SUM(I19:I20)</f>
        <v>16</v>
      </c>
      <c r="J18" s="90">
        <f t="shared" si="15"/>
        <v>64</v>
      </c>
      <c r="K18" s="90">
        <f t="shared" si="15"/>
        <v>4</v>
      </c>
      <c r="L18" s="70"/>
      <c r="M18" s="69">
        <f t="shared" si="15"/>
        <v>12</v>
      </c>
      <c r="N18" s="70">
        <f t="shared" si="15"/>
        <v>30</v>
      </c>
      <c r="O18" s="127">
        <f t="shared" si="15"/>
        <v>54</v>
      </c>
      <c r="P18" s="85">
        <f>SUM(P19:P20)</f>
        <v>4</v>
      </c>
      <c r="Q18" s="86">
        <f>SUM(Q19:Q20)</f>
        <v>2</v>
      </c>
      <c r="R18" s="85"/>
      <c r="S18" s="86"/>
      <c r="T18" s="85"/>
      <c r="U18" s="86"/>
      <c r="V18" s="85"/>
      <c r="W18" s="86"/>
      <c r="X18" s="1" t="b">
        <f t="shared" si="3"/>
        <v>1</v>
      </c>
      <c r="Y18" s="1"/>
      <c r="Z18" s="5"/>
      <c r="AA18" s="5"/>
      <c r="AB18" s="5"/>
      <c r="AC18" s="5"/>
      <c r="AD18" s="5"/>
      <c r="AE18" s="5"/>
      <c r="AF18" s="5"/>
      <c r="AG18" s="5"/>
      <c r="AH18" s="2"/>
    </row>
    <row r="19" spans="1:34" s="275" customFormat="1" ht="19.899999999999999" customHeight="1" x14ac:dyDescent="0.25">
      <c r="A19" s="271"/>
      <c r="B19" s="266" t="s">
        <v>168</v>
      </c>
      <c r="C19" s="346"/>
      <c r="D19" s="336"/>
      <c r="E19" s="267"/>
      <c r="F19" s="225">
        <f>G19*30</f>
        <v>120</v>
      </c>
      <c r="G19" s="268">
        <v>4</v>
      </c>
      <c r="H19" s="225">
        <f>SUM(I19:L19)</f>
        <v>56</v>
      </c>
      <c r="I19" s="226">
        <v>8</v>
      </c>
      <c r="J19" s="226">
        <v>48</v>
      </c>
      <c r="K19" s="226"/>
      <c r="L19" s="268"/>
      <c r="M19" s="225">
        <v>8</v>
      </c>
      <c r="N19" s="268">
        <v>25</v>
      </c>
      <c r="O19" s="227">
        <f t="shared" ref="O19:O26" si="16">F19-H19-M19-N19</f>
        <v>31</v>
      </c>
      <c r="P19" s="225">
        <v>4</v>
      </c>
      <c r="Q19" s="268"/>
      <c r="R19" s="225"/>
      <c r="S19" s="268"/>
      <c r="T19" s="272"/>
      <c r="U19" s="273"/>
      <c r="V19" s="272"/>
      <c r="W19" s="273"/>
      <c r="X19" s="274" t="b">
        <f t="shared" si="3"/>
        <v>1</v>
      </c>
      <c r="Y19" s="274"/>
      <c r="Z19" s="5">
        <f t="shared" si="6"/>
        <v>56</v>
      </c>
      <c r="AA19" s="5">
        <f t="shared" si="7"/>
        <v>0</v>
      </c>
      <c r="AB19" s="5">
        <f t="shared" si="8"/>
        <v>0</v>
      </c>
      <c r="AC19" s="5">
        <f t="shared" si="9"/>
        <v>0</v>
      </c>
      <c r="AD19" s="5">
        <f t="shared" si="10"/>
        <v>0</v>
      </c>
      <c r="AE19" s="5">
        <f t="shared" si="11"/>
        <v>0</v>
      </c>
      <c r="AF19" s="5">
        <f t="shared" si="12"/>
        <v>0</v>
      </c>
      <c r="AG19" s="5">
        <f t="shared" si="13"/>
        <v>0</v>
      </c>
      <c r="AH19" s="2" t="b">
        <f t="shared" si="14"/>
        <v>1</v>
      </c>
    </row>
    <row r="20" spans="1:34" s="275" customFormat="1" ht="19.899999999999999" customHeight="1" x14ac:dyDescent="0.25">
      <c r="A20" s="276"/>
      <c r="B20" s="266" t="s">
        <v>39</v>
      </c>
      <c r="C20" s="343"/>
      <c r="D20" s="336"/>
      <c r="E20" s="267"/>
      <c r="F20" s="225">
        <f>G20*30</f>
        <v>60</v>
      </c>
      <c r="G20" s="268">
        <v>2</v>
      </c>
      <c r="H20" s="225">
        <f>SUM(I20:L20)</f>
        <v>28</v>
      </c>
      <c r="I20" s="226">
        <v>8</v>
      </c>
      <c r="J20" s="226">
        <v>16</v>
      </c>
      <c r="K20" s="226">
        <v>4</v>
      </c>
      <c r="L20" s="268"/>
      <c r="M20" s="225">
        <f>G20*2</f>
        <v>4</v>
      </c>
      <c r="N20" s="268">
        <v>5</v>
      </c>
      <c r="O20" s="227">
        <f t="shared" si="16"/>
        <v>23</v>
      </c>
      <c r="P20" s="225"/>
      <c r="Q20" s="268">
        <v>2</v>
      </c>
      <c r="R20" s="225"/>
      <c r="S20" s="268"/>
      <c r="T20" s="277"/>
      <c r="U20" s="278"/>
      <c r="V20" s="277"/>
      <c r="W20" s="278"/>
      <c r="X20" s="274" t="b">
        <f t="shared" si="3"/>
        <v>1</v>
      </c>
      <c r="Y20" s="274"/>
      <c r="Z20" s="5">
        <f t="shared" si="6"/>
        <v>0</v>
      </c>
      <c r="AA20" s="5">
        <f t="shared" si="7"/>
        <v>28</v>
      </c>
      <c r="AB20" s="5">
        <f t="shared" si="8"/>
        <v>0</v>
      </c>
      <c r="AC20" s="5">
        <f t="shared" si="9"/>
        <v>0</v>
      </c>
      <c r="AD20" s="5">
        <f t="shared" si="10"/>
        <v>0</v>
      </c>
      <c r="AE20" s="5">
        <f t="shared" si="11"/>
        <v>0</v>
      </c>
      <c r="AF20" s="5">
        <f t="shared" si="12"/>
        <v>0</v>
      </c>
      <c r="AG20" s="5">
        <f t="shared" si="13"/>
        <v>0</v>
      </c>
      <c r="AH20" s="2" t="b">
        <f t="shared" si="14"/>
        <v>1</v>
      </c>
    </row>
    <row r="21" spans="1:34" s="1" customFormat="1" ht="19.899999999999999" customHeight="1" x14ac:dyDescent="0.25">
      <c r="A21" s="129" t="s">
        <v>158</v>
      </c>
      <c r="B21" s="66" t="s">
        <v>38</v>
      </c>
      <c r="C21" s="124" t="s">
        <v>138</v>
      </c>
      <c r="D21" s="125"/>
      <c r="E21" s="345"/>
      <c r="F21" s="85">
        <f>G21*30</f>
        <v>360</v>
      </c>
      <c r="G21" s="86">
        <v>12</v>
      </c>
      <c r="H21" s="69">
        <f>SUM(I21:L21)</f>
        <v>204</v>
      </c>
      <c r="I21" s="90"/>
      <c r="J21" s="90">
        <f>P7*P21+Q7*Q21+R7*R21+S7*S21+T7*T21+U7*U21</f>
        <v>204</v>
      </c>
      <c r="K21" s="90"/>
      <c r="L21" s="70"/>
      <c r="M21" s="69">
        <v>18</v>
      </c>
      <c r="N21" s="70">
        <v>90</v>
      </c>
      <c r="O21" s="127">
        <f t="shared" si="16"/>
        <v>48</v>
      </c>
      <c r="P21" s="85">
        <v>2</v>
      </c>
      <c r="Q21" s="86">
        <v>2</v>
      </c>
      <c r="R21" s="85">
        <v>2</v>
      </c>
      <c r="S21" s="86">
        <v>2</v>
      </c>
      <c r="T21" s="85">
        <v>2</v>
      </c>
      <c r="U21" s="86">
        <v>2</v>
      </c>
      <c r="V21" s="85"/>
      <c r="W21" s="86"/>
      <c r="X21" s="1" t="b">
        <f t="shared" si="3"/>
        <v>1</v>
      </c>
      <c r="Z21" s="5">
        <f>Z12*2</f>
        <v>36</v>
      </c>
      <c r="AA21" s="5">
        <f t="shared" ref="AA21:AE21" si="17">AA12*2</f>
        <v>32</v>
      </c>
      <c r="AB21" s="5">
        <f t="shared" si="17"/>
        <v>36</v>
      </c>
      <c r="AC21" s="5">
        <f t="shared" si="17"/>
        <v>32</v>
      </c>
      <c r="AD21" s="5">
        <f t="shared" si="17"/>
        <v>36</v>
      </c>
      <c r="AE21" s="5">
        <f t="shared" si="17"/>
        <v>32</v>
      </c>
      <c r="AF21" s="5">
        <f t="shared" si="12"/>
        <v>0</v>
      </c>
      <c r="AG21" s="5">
        <f t="shared" si="13"/>
        <v>0</v>
      </c>
      <c r="AH21" s="2" t="b">
        <f t="shared" si="14"/>
        <v>1</v>
      </c>
    </row>
    <row r="22" spans="1:34" s="1" customFormat="1" ht="19.899999999999999" customHeight="1" x14ac:dyDescent="0.25">
      <c r="A22" s="129" t="s">
        <v>196</v>
      </c>
      <c r="B22" s="66" t="s">
        <v>151</v>
      </c>
      <c r="C22" s="228">
        <v>3</v>
      </c>
      <c r="D22" s="125">
        <v>1</v>
      </c>
      <c r="E22" s="345"/>
      <c r="F22" s="85">
        <f>SUM(F23:F25)</f>
        <v>240</v>
      </c>
      <c r="G22" s="86">
        <f>SUM(G23:G25)</f>
        <v>8</v>
      </c>
      <c r="H22" s="69">
        <f>SUM(H23:H25)</f>
        <v>112</v>
      </c>
      <c r="I22" s="90">
        <f t="shared" ref="I22:K22" si="18">SUM(I23:I25)</f>
        <v>52</v>
      </c>
      <c r="J22" s="90">
        <f t="shared" si="18"/>
        <v>20</v>
      </c>
      <c r="K22" s="90">
        <f t="shared" si="18"/>
        <v>40</v>
      </c>
      <c r="L22" s="70"/>
      <c r="M22" s="69">
        <v>8</v>
      </c>
      <c r="N22" s="70">
        <v>30</v>
      </c>
      <c r="O22" s="127">
        <f t="shared" si="16"/>
        <v>90</v>
      </c>
      <c r="P22" s="85">
        <f>SUM(P23:P25)</f>
        <v>3</v>
      </c>
      <c r="Q22" s="86">
        <f t="shared" ref="Q22:R22" si="19">SUM(Q23:Q25)</f>
        <v>2</v>
      </c>
      <c r="R22" s="85">
        <f t="shared" si="19"/>
        <v>3</v>
      </c>
      <c r="S22" s="86"/>
      <c r="T22" s="85"/>
      <c r="U22" s="86"/>
      <c r="V22" s="85"/>
      <c r="W22" s="86"/>
      <c r="X22" s="1" t="b">
        <f t="shared" si="3"/>
        <v>1</v>
      </c>
      <c r="Z22" s="5"/>
      <c r="AA22" s="5"/>
      <c r="AB22" s="5"/>
      <c r="AC22" s="5"/>
      <c r="AD22" s="5"/>
      <c r="AE22" s="5"/>
      <c r="AF22" s="5"/>
      <c r="AG22" s="5"/>
      <c r="AH22" s="2"/>
    </row>
    <row r="23" spans="1:34" s="274" customFormat="1" ht="19.899999999999999" customHeight="1" x14ac:dyDescent="0.25">
      <c r="A23" s="279"/>
      <c r="B23" s="266" t="s">
        <v>142</v>
      </c>
      <c r="C23" s="343"/>
      <c r="D23" s="336"/>
      <c r="E23" s="267"/>
      <c r="F23" s="225">
        <f>G23*30</f>
        <v>90</v>
      </c>
      <c r="G23" s="268">
        <v>3</v>
      </c>
      <c r="H23" s="225">
        <f>SUM(I23:L23)</f>
        <v>42</v>
      </c>
      <c r="I23" s="226">
        <v>16</v>
      </c>
      <c r="J23" s="226">
        <v>20</v>
      </c>
      <c r="K23" s="226">
        <v>6</v>
      </c>
      <c r="L23" s="268"/>
      <c r="M23" s="225">
        <f>G23*2</f>
        <v>6</v>
      </c>
      <c r="N23" s="268"/>
      <c r="O23" s="227">
        <f t="shared" si="16"/>
        <v>42</v>
      </c>
      <c r="P23" s="225">
        <v>3</v>
      </c>
      <c r="Q23" s="268"/>
      <c r="R23" s="225"/>
      <c r="S23" s="268"/>
      <c r="T23" s="277"/>
      <c r="U23" s="278"/>
      <c r="V23" s="277"/>
      <c r="W23" s="278"/>
      <c r="X23" s="274" t="b">
        <f t="shared" si="3"/>
        <v>1</v>
      </c>
      <c r="Z23" s="5">
        <f t="shared" si="6"/>
        <v>42</v>
      </c>
      <c r="AA23" s="5">
        <f t="shared" si="7"/>
        <v>0</v>
      </c>
      <c r="AB23" s="5">
        <f t="shared" si="8"/>
        <v>0</v>
      </c>
      <c r="AC23" s="5">
        <f t="shared" si="9"/>
        <v>0</v>
      </c>
      <c r="AD23" s="5">
        <f t="shared" si="10"/>
        <v>0</v>
      </c>
      <c r="AE23" s="5">
        <f t="shared" si="11"/>
        <v>0</v>
      </c>
      <c r="AF23" s="5">
        <f t="shared" si="12"/>
        <v>0</v>
      </c>
      <c r="AG23" s="5">
        <f t="shared" si="13"/>
        <v>0</v>
      </c>
      <c r="AH23" s="2" t="b">
        <f t="shared" si="14"/>
        <v>1</v>
      </c>
    </row>
    <row r="24" spans="1:34" s="274" customFormat="1" ht="19.899999999999999" customHeight="1" x14ac:dyDescent="0.25">
      <c r="A24" s="280"/>
      <c r="B24" s="392" t="s">
        <v>261</v>
      </c>
      <c r="C24" s="346"/>
      <c r="D24" s="336"/>
      <c r="E24" s="267"/>
      <c r="F24" s="225">
        <f t="shared" ref="F24:F25" si="20">G24*30</f>
        <v>60</v>
      </c>
      <c r="G24" s="268">
        <v>2</v>
      </c>
      <c r="H24" s="225">
        <f t="shared" ref="H24:H25" si="21">SUM(I24:L24)</f>
        <v>28</v>
      </c>
      <c r="I24" s="226">
        <v>14</v>
      </c>
      <c r="J24" s="226"/>
      <c r="K24" s="226">
        <v>14</v>
      </c>
      <c r="L24" s="268"/>
      <c r="M24" s="225">
        <f>G24*2</f>
        <v>4</v>
      </c>
      <c r="N24" s="268">
        <v>15</v>
      </c>
      <c r="O24" s="227">
        <f t="shared" si="16"/>
        <v>13</v>
      </c>
      <c r="P24" s="225"/>
      <c r="Q24" s="268">
        <v>2</v>
      </c>
      <c r="R24" s="225"/>
      <c r="S24" s="268"/>
      <c r="T24" s="272"/>
      <c r="U24" s="273"/>
      <c r="V24" s="272"/>
      <c r="W24" s="273"/>
      <c r="X24" s="274" t="b">
        <f t="shared" si="3"/>
        <v>1</v>
      </c>
      <c r="Z24" s="5">
        <f t="shared" si="6"/>
        <v>0</v>
      </c>
      <c r="AA24" s="5">
        <f t="shared" si="7"/>
        <v>28</v>
      </c>
      <c r="AB24" s="5">
        <f t="shared" si="8"/>
        <v>0</v>
      </c>
      <c r="AC24" s="5">
        <f t="shared" si="9"/>
        <v>0</v>
      </c>
      <c r="AD24" s="5">
        <f t="shared" si="10"/>
        <v>0</v>
      </c>
      <c r="AE24" s="5">
        <f t="shared" si="11"/>
        <v>0</v>
      </c>
      <c r="AF24" s="5">
        <f t="shared" si="12"/>
        <v>0</v>
      </c>
      <c r="AG24" s="5">
        <f t="shared" si="13"/>
        <v>0</v>
      </c>
      <c r="AH24" s="2" t="b">
        <f t="shared" si="14"/>
        <v>1</v>
      </c>
    </row>
    <row r="25" spans="1:34" s="274" customFormat="1" ht="19.899999999999999" customHeight="1" x14ac:dyDescent="0.25">
      <c r="A25" s="281"/>
      <c r="B25" s="266" t="s">
        <v>164</v>
      </c>
      <c r="C25" s="346"/>
      <c r="D25" s="336"/>
      <c r="E25" s="267"/>
      <c r="F25" s="225">
        <f t="shared" si="20"/>
        <v>90</v>
      </c>
      <c r="G25" s="268">
        <v>3</v>
      </c>
      <c r="H25" s="225">
        <f t="shared" si="21"/>
        <v>42</v>
      </c>
      <c r="I25" s="226">
        <v>22</v>
      </c>
      <c r="J25" s="226"/>
      <c r="K25" s="226">
        <v>20</v>
      </c>
      <c r="L25" s="268"/>
      <c r="M25" s="225">
        <f>G25*2</f>
        <v>6</v>
      </c>
      <c r="N25" s="268">
        <v>15</v>
      </c>
      <c r="O25" s="227">
        <f t="shared" si="16"/>
        <v>27</v>
      </c>
      <c r="P25" s="225"/>
      <c r="Q25" s="268"/>
      <c r="R25" s="225">
        <v>3</v>
      </c>
      <c r="S25" s="268"/>
      <c r="T25" s="272"/>
      <c r="U25" s="273"/>
      <c r="V25" s="272"/>
      <c r="W25" s="273"/>
      <c r="X25" s="274" t="b">
        <f t="shared" si="3"/>
        <v>1</v>
      </c>
      <c r="Z25" s="5">
        <f t="shared" si="6"/>
        <v>0</v>
      </c>
      <c r="AA25" s="5">
        <f t="shared" si="7"/>
        <v>0</v>
      </c>
      <c r="AB25" s="5">
        <f t="shared" si="8"/>
        <v>42</v>
      </c>
      <c r="AC25" s="5">
        <f t="shared" si="9"/>
        <v>0</v>
      </c>
      <c r="AD25" s="5">
        <f t="shared" si="10"/>
        <v>0</v>
      </c>
      <c r="AE25" s="5">
        <f t="shared" si="11"/>
        <v>0</v>
      </c>
      <c r="AF25" s="5">
        <f t="shared" si="12"/>
        <v>0</v>
      </c>
      <c r="AG25" s="5">
        <f t="shared" si="13"/>
        <v>0</v>
      </c>
      <c r="AH25" s="2" t="b">
        <f t="shared" si="14"/>
        <v>1</v>
      </c>
    </row>
    <row r="26" spans="1:34" s="1" customFormat="1" ht="19.899999999999999" customHeight="1" thickBot="1" x14ac:dyDescent="0.3">
      <c r="A26" s="130" t="s">
        <v>197</v>
      </c>
      <c r="B26" s="131" t="s">
        <v>36</v>
      </c>
      <c r="C26" s="132"/>
      <c r="D26" s="133">
        <v>1.2</v>
      </c>
      <c r="E26" s="350"/>
      <c r="F26" s="88">
        <f>G26*30</f>
        <v>120</v>
      </c>
      <c r="G26" s="89">
        <v>4</v>
      </c>
      <c r="H26" s="72">
        <f>SUM(I26:L26)</f>
        <v>68</v>
      </c>
      <c r="I26" s="135"/>
      <c r="J26" s="135">
        <f>P7*2+Q7*2</f>
        <v>68</v>
      </c>
      <c r="K26" s="135">
        <v>0</v>
      </c>
      <c r="L26" s="73"/>
      <c r="M26" s="72">
        <v>8</v>
      </c>
      <c r="N26" s="73"/>
      <c r="O26" s="136">
        <f t="shared" si="16"/>
        <v>44</v>
      </c>
      <c r="P26" s="88">
        <v>2</v>
      </c>
      <c r="Q26" s="89">
        <v>2</v>
      </c>
      <c r="R26" s="72"/>
      <c r="S26" s="73"/>
      <c r="T26" s="72"/>
      <c r="U26" s="73"/>
      <c r="V26" s="72"/>
      <c r="W26" s="73"/>
      <c r="X26" s="1" t="b">
        <f t="shared" si="3"/>
        <v>1</v>
      </c>
      <c r="Z26" s="5">
        <f>Z12*2</f>
        <v>36</v>
      </c>
      <c r="AA26" s="5">
        <f>AA12*2</f>
        <v>32</v>
      </c>
      <c r="AB26" s="5">
        <f t="shared" si="8"/>
        <v>0</v>
      </c>
      <c r="AC26" s="5">
        <f t="shared" si="9"/>
        <v>0</v>
      </c>
      <c r="AD26" s="5">
        <f t="shared" si="10"/>
        <v>0</v>
      </c>
      <c r="AE26" s="5">
        <f t="shared" si="11"/>
        <v>0</v>
      </c>
      <c r="AF26" s="5">
        <f t="shared" si="12"/>
        <v>0</v>
      </c>
      <c r="AG26" s="5">
        <f t="shared" si="13"/>
        <v>0</v>
      </c>
      <c r="AH26" s="2" t="b">
        <f t="shared" si="14"/>
        <v>1</v>
      </c>
    </row>
    <row r="27" spans="1:34" s="1" customFormat="1" ht="19.899999999999999" customHeight="1" thickBot="1" x14ac:dyDescent="0.3">
      <c r="A27" s="457" t="s">
        <v>1</v>
      </c>
      <c r="B27" s="458"/>
      <c r="C27" s="300">
        <v>6</v>
      </c>
      <c r="D27" s="300">
        <v>4</v>
      </c>
      <c r="E27" s="300">
        <v>0</v>
      </c>
      <c r="F27" s="301">
        <f>F13+F17+F18+F21+F22+F26</f>
        <v>1140</v>
      </c>
      <c r="G27" s="301">
        <f>G13+G17+G18+G21+G22+G26</f>
        <v>38</v>
      </c>
      <c r="H27" s="301">
        <f>H13+H17+H18+H21+H22+H26</f>
        <v>566</v>
      </c>
      <c r="I27" s="301">
        <f t="shared" ref="I27:W27" si="22">I13+I17+I18+I21+I22+I26</f>
        <v>112</v>
      </c>
      <c r="J27" s="301">
        <f t="shared" si="22"/>
        <v>370</v>
      </c>
      <c r="K27" s="301">
        <f t="shared" si="22"/>
        <v>84</v>
      </c>
      <c r="L27" s="301">
        <f t="shared" si="22"/>
        <v>0</v>
      </c>
      <c r="M27" s="301">
        <f t="shared" si="22"/>
        <v>62</v>
      </c>
      <c r="N27" s="301">
        <f t="shared" si="22"/>
        <v>180</v>
      </c>
      <c r="O27" s="301">
        <f t="shared" si="22"/>
        <v>332</v>
      </c>
      <c r="P27" s="301">
        <f t="shared" si="22"/>
        <v>19</v>
      </c>
      <c r="Q27" s="301">
        <f t="shared" si="22"/>
        <v>8</v>
      </c>
      <c r="R27" s="301">
        <f t="shared" si="22"/>
        <v>5</v>
      </c>
      <c r="S27" s="301">
        <f t="shared" si="22"/>
        <v>2</v>
      </c>
      <c r="T27" s="301">
        <f t="shared" si="22"/>
        <v>2</v>
      </c>
      <c r="U27" s="301">
        <f t="shared" si="22"/>
        <v>2</v>
      </c>
      <c r="V27" s="301">
        <f t="shared" si="22"/>
        <v>0</v>
      </c>
      <c r="W27" s="301">
        <f t="shared" si="22"/>
        <v>0</v>
      </c>
      <c r="X27" s="1" t="b">
        <f t="shared" si="3"/>
        <v>1</v>
      </c>
      <c r="Z27" s="5"/>
      <c r="AA27" s="5"/>
      <c r="AB27" s="5"/>
      <c r="AC27" s="5"/>
      <c r="AD27" s="5"/>
      <c r="AE27" s="5"/>
      <c r="AF27" s="5"/>
      <c r="AG27" s="5"/>
      <c r="AH27" s="2"/>
    </row>
    <row r="28" spans="1:34" s="2" customFormat="1" ht="19.899999999999999" customHeight="1" thickBot="1" x14ac:dyDescent="0.3">
      <c r="A28" s="93" t="s">
        <v>228</v>
      </c>
      <c r="B28" s="94"/>
      <c r="C28" s="95"/>
      <c r="D28" s="95"/>
      <c r="E28" s="95"/>
      <c r="F28" s="96"/>
      <c r="G28" s="96"/>
      <c r="H28" s="96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8"/>
      <c r="Z28" s="5"/>
      <c r="AA28" s="5"/>
      <c r="AB28" s="5"/>
      <c r="AC28" s="5"/>
      <c r="AD28" s="5"/>
      <c r="AE28" s="5"/>
      <c r="AF28" s="5"/>
      <c r="AG28" s="5"/>
    </row>
    <row r="29" spans="1:34" s="1" customFormat="1" ht="19.899999999999999" customHeight="1" x14ac:dyDescent="0.25">
      <c r="A29" s="312" t="s">
        <v>199</v>
      </c>
      <c r="B29" s="246" t="s">
        <v>170</v>
      </c>
      <c r="C29" s="118" t="s">
        <v>220</v>
      </c>
      <c r="D29" s="119"/>
      <c r="E29" s="120"/>
      <c r="F29" s="250">
        <f>SUM(F30:F32)</f>
        <v>480</v>
      </c>
      <c r="G29" s="137">
        <f>SUM(G30:G32)</f>
        <v>16</v>
      </c>
      <c r="H29" s="67">
        <f>SUM(H30:H32)</f>
        <v>224</v>
      </c>
      <c r="I29" s="121">
        <f t="shared" ref="I29:O29" si="23">SUM(I30:I32)</f>
        <v>116</v>
      </c>
      <c r="J29" s="121">
        <f t="shared" si="23"/>
        <v>0</v>
      </c>
      <c r="K29" s="121">
        <f t="shared" si="23"/>
        <v>108</v>
      </c>
      <c r="L29" s="68">
        <f t="shared" si="23"/>
        <v>0</v>
      </c>
      <c r="M29" s="67">
        <f t="shared" si="23"/>
        <v>32</v>
      </c>
      <c r="N29" s="68">
        <f t="shared" si="23"/>
        <v>90</v>
      </c>
      <c r="O29" s="258">
        <f t="shared" si="23"/>
        <v>134</v>
      </c>
      <c r="P29" s="83">
        <f>SUM(P30:P32)</f>
        <v>7</v>
      </c>
      <c r="Q29" s="84">
        <f t="shared" ref="Q29:R29" si="24">SUM(Q30:Q32)</f>
        <v>6</v>
      </c>
      <c r="R29" s="83">
        <f t="shared" si="24"/>
        <v>3</v>
      </c>
      <c r="S29" s="68"/>
      <c r="T29" s="67"/>
      <c r="U29" s="68"/>
      <c r="V29" s="67"/>
      <c r="W29" s="68"/>
      <c r="X29" s="1" t="b">
        <f t="shared" ref="X29:X48" si="25">G29=P29+Q29+R29+S29+T29+U29+V29+W29</f>
        <v>1</v>
      </c>
      <c r="Z29" s="5"/>
      <c r="AA29" s="5"/>
      <c r="AB29" s="5"/>
      <c r="AC29" s="5"/>
      <c r="AD29" s="5"/>
      <c r="AE29" s="5"/>
      <c r="AF29" s="5"/>
      <c r="AG29" s="5"/>
      <c r="AH29" s="2"/>
    </row>
    <row r="30" spans="1:34" s="274" customFormat="1" ht="19.899999999999999" customHeight="1" x14ac:dyDescent="0.25">
      <c r="A30" s="313"/>
      <c r="B30" s="282" t="s">
        <v>159</v>
      </c>
      <c r="C30" s="343"/>
      <c r="D30" s="336"/>
      <c r="E30" s="267"/>
      <c r="F30" s="283">
        <f>G30*30</f>
        <v>270</v>
      </c>
      <c r="G30" s="284">
        <v>9</v>
      </c>
      <c r="H30" s="225">
        <f>SUM(I30:L30)</f>
        <v>126</v>
      </c>
      <c r="I30" s="226">
        <v>66</v>
      </c>
      <c r="J30" s="226"/>
      <c r="K30" s="226">
        <v>60</v>
      </c>
      <c r="L30" s="268"/>
      <c r="M30" s="225">
        <f>G30*2</f>
        <v>18</v>
      </c>
      <c r="N30" s="268">
        <v>70</v>
      </c>
      <c r="O30" s="285">
        <f>F30-H30-M30-N30</f>
        <v>56</v>
      </c>
      <c r="P30" s="225">
        <v>3</v>
      </c>
      <c r="Q30" s="268">
        <v>3</v>
      </c>
      <c r="R30" s="225">
        <v>3</v>
      </c>
      <c r="S30" s="268"/>
      <c r="T30" s="277"/>
      <c r="U30" s="278"/>
      <c r="V30" s="277"/>
      <c r="W30" s="278"/>
      <c r="X30" s="274" t="b">
        <f t="shared" si="25"/>
        <v>1</v>
      </c>
      <c r="Z30" s="5">
        <f t="shared" si="6"/>
        <v>42</v>
      </c>
      <c r="AA30" s="5">
        <f t="shared" si="7"/>
        <v>42</v>
      </c>
      <c r="AB30" s="5">
        <f t="shared" si="8"/>
        <v>42</v>
      </c>
      <c r="AC30" s="5">
        <f t="shared" si="9"/>
        <v>0</v>
      </c>
      <c r="AD30" s="5">
        <f t="shared" si="10"/>
        <v>0</v>
      </c>
      <c r="AE30" s="5">
        <f t="shared" si="11"/>
        <v>0</v>
      </c>
      <c r="AF30" s="5">
        <f t="shared" si="12"/>
        <v>0</v>
      </c>
      <c r="AG30" s="5">
        <f t="shared" si="13"/>
        <v>0</v>
      </c>
      <c r="AH30" s="2" t="b">
        <f t="shared" si="14"/>
        <v>1</v>
      </c>
    </row>
    <row r="31" spans="1:34" s="274" customFormat="1" ht="19.899999999999999" customHeight="1" x14ac:dyDescent="0.25">
      <c r="A31" s="314"/>
      <c r="B31" s="282" t="s">
        <v>179</v>
      </c>
      <c r="C31" s="348"/>
      <c r="D31" s="349"/>
      <c r="E31" s="286"/>
      <c r="F31" s="283">
        <f t="shared" ref="F31:F32" si="26">G31*30</f>
        <v>120</v>
      </c>
      <c r="G31" s="284">
        <v>4</v>
      </c>
      <c r="H31" s="225">
        <f t="shared" ref="H31:H32" si="27">SUM(I31:L31)</f>
        <v>56</v>
      </c>
      <c r="I31" s="226">
        <v>28</v>
      </c>
      <c r="J31" s="226"/>
      <c r="K31" s="226">
        <v>28</v>
      </c>
      <c r="L31" s="268"/>
      <c r="M31" s="225">
        <f t="shared" ref="M31:M32" si="28">G31*2</f>
        <v>8</v>
      </c>
      <c r="N31" s="268">
        <v>10</v>
      </c>
      <c r="O31" s="285">
        <f t="shared" ref="O31:O32" si="29">F31-H31-M31-N31</f>
        <v>46</v>
      </c>
      <c r="P31" s="225">
        <v>4</v>
      </c>
      <c r="Q31" s="268"/>
      <c r="R31" s="225"/>
      <c r="S31" s="268"/>
      <c r="T31" s="225"/>
      <c r="U31" s="268"/>
      <c r="V31" s="225"/>
      <c r="W31" s="268"/>
      <c r="X31" s="274" t="b">
        <f t="shared" si="25"/>
        <v>1</v>
      </c>
      <c r="Z31" s="5">
        <f t="shared" si="6"/>
        <v>56</v>
      </c>
      <c r="AA31" s="5">
        <f t="shared" si="7"/>
        <v>0</v>
      </c>
      <c r="AB31" s="5">
        <f t="shared" si="8"/>
        <v>0</v>
      </c>
      <c r="AC31" s="5">
        <f t="shared" si="9"/>
        <v>0</v>
      </c>
      <c r="AD31" s="5">
        <f t="shared" si="10"/>
        <v>0</v>
      </c>
      <c r="AE31" s="5">
        <f t="shared" si="11"/>
        <v>0</v>
      </c>
      <c r="AF31" s="5">
        <f t="shared" si="12"/>
        <v>0</v>
      </c>
      <c r="AG31" s="5">
        <f t="shared" si="13"/>
        <v>0</v>
      </c>
      <c r="AH31" s="2" t="b">
        <f t="shared" si="14"/>
        <v>1</v>
      </c>
    </row>
    <row r="32" spans="1:34" s="274" customFormat="1" ht="19.899999999999999" customHeight="1" x14ac:dyDescent="0.25">
      <c r="A32" s="315"/>
      <c r="B32" s="282" t="s">
        <v>154</v>
      </c>
      <c r="C32" s="343"/>
      <c r="D32" s="336"/>
      <c r="E32" s="267"/>
      <c r="F32" s="283">
        <f t="shared" si="26"/>
        <v>90</v>
      </c>
      <c r="G32" s="284">
        <v>3</v>
      </c>
      <c r="H32" s="225">
        <f t="shared" si="27"/>
        <v>42</v>
      </c>
      <c r="I32" s="226">
        <v>22</v>
      </c>
      <c r="J32" s="226"/>
      <c r="K32" s="226">
        <v>20</v>
      </c>
      <c r="L32" s="268"/>
      <c r="M32" s="225">
        <f t="shared" si="28"/>
        <v>6</v>
      </c>
      <c r="N32" s="268">
        <v>10</v>
      </c>
      <c r="O32" s="285">
        <f t="shared" si="29"/>
        <v>32</v>
      </c>
      <c r="P32" s="225"/>
      <c r="Q32" s="268">
        <v>3</v>
      </c>
      <c r="R32" s="225"/>
      <c r="S32" s="268"/>
      <c r="T32" s="277"/>
      <c r="U32" s="278"/>
      <c r="V32" s="277"/>
      <c r="W32" s="278"/>
      <c r="X32" s="274" t="b">
        <f t="shared" si="25"/>
        <v>1</v>
      </c>
      <c r="Z32" s="5">
        <f t="shared" si="6"/>
        <v>0</v>
      </c>
      <c r="AA32" s="5">
        <f t="shared" si="7"/>
        <v>42</v>
      </c>
      <c r="AB32" s="5">
        <f t="shared" si="8"/>
        <v>0</v>
      </c>
      <c r="AC32" s="5">
        <f t="shared" si="9"/>
        <v>0</v>
      </c>
      <c r="AD32" s="5">
        <f t="shared" si="10"/>
        <v>0</v>
      </c>
      <c r="AE32" s="5">
        <f t="shared" si="11"/>
        <v>0</v>
      </c>
      <c r="AF32" s="5">
        <f t="shared" si="12"/>
        <v>0</v>
      </c>
      <c r="AG32" s="5">
        <f t="shared" si="13"/>
        <v>0</v>
      </c>
      <c r="AH32" s="2" t="b">
        <f t="shared" si="14"/>
        <v>1</v>
      </c>
    </row>
    <row r="33" spans="1:34" s="91" customFormat="1" ht="19.899999999999999" customHeight="1" x14ac:dyDescent="0.25">
      <c r="A33" s="316" t="s">
        <v>200</v>
      </c>
      <c r="B33" s="384" t="s">
        <v>152</v>
      </c>
      <c r="C33" s="124">
        <v>2.4</v>
      </c>
      <c r="D33" s="125"/>
      <c r="E33" s="126"/>
      <c r="F33" s="251">
        <f t="shared" ref="F33:K33" si="30">SUM(F34:F38)</f>
        <v>480</v>
      </c>
      <c r="G33" s="99">
        <f t="shared" si="30"/>
        <v>16</v>
      </c>
      <c r="H33" s="69">
        <f t="shared" si="30"/>
        <v>224</v>
      </c>
      <c r="I33" s="90">
        <f t="shared" si="30"/>
        <v>114</v>
      </c>
      <c r="J33" s="90">
        <f t="shared" si="30"/>
        <v>10</v>
      </c>
      <c r="K33" s="90">
        <f t="shared" si="30"/>
        <v>100</v>
      </c>
      <c r="L33" s="70">
        <f t="shared" ref="L33" si="31">SUM(L35:L38)</f>
        <v>0</v>
      </c>
      <c r="M33" s="69">
        <f>SUM(M34:M38)</f>
        <v>32</v>
      </c>
      <c r="N33" s="70">
        <f>SUM(N34:N38)</f>
        <v>55</v>
      </c>
      <c r="O33" s="259">
        <f>SUM(O34:O38)</f>
        <v>169</v>
      </c>
      <c r="P33" s="69"/>
      <c r="Q33" s="86">
        <f t="shared" ref="Q33:S33" si="32">SUM(Q34:Q38)</f>
        <v>4</v>
      </c>
      <c r="R33" s="85">
        <f t="shared" si="32"/>
        <v>3</v>
      </c>
      <c r="S33" s="86">
        <f t="shared" si="32"/>
        <v>9</v>
      </c>
      <c r="T33" s="69"/>
      <c r="U33" s="70"/>
      <c r="V33" s="69"/>
      <c r="W33" s="70"/>
      <c r="X33" s="1" t="b">
        <f t="shared" si="25"/>
        <v>1</v>
      </c>
      <c r="Y33" s="274"/>
      <c r="Z33" s="5"/>
      <c r="AA33" s="5"/>
      <c r="AB33" s="5"/>
      <c r="AC33" s="5"/>
      <c r="AD33" s="5"/>
      <c r="AE33" s="5"/>
      <c r="AF33" s="5"/>
      <c r="AG33" s="5"/>
      <c r="AH33" s="2"/>
    </row>
    <row r="34" spans="1:34" s="287" customFormat="1" ht="19.899999999999999" customHeight="1" x14ac:dyDescent="0.25">
      <c r="A34" s="317"/>
      <c r="B34" s="389" t="s">
        <v>192</v>
      </c>
      <c r="C34" s="343"/>
      <c r="D34" s="336"/>
      <c r="E34" s="267"/>
      <c r="F34" s="283">
        <f>G34*30</f>
        <v>120</v>
      </c>
      <c r="G34" s="284">
        <v>4</v>
      </c>
      <c r="H34" s="225">
        <f>SUM(I34:L34)</f>
        <v>84</v>
      </c>
      <c r="I34" s="226">
        <v>42</v>
      </c>
      <c r="J34" s="226"/>
      <c r="K34" s="226">
        <v>42</v>
      </c>
      <c r="L34" s="268"/>
      <c r="M34" s="225">
        <f>G34*2</f>
        <v>8</v>
      </c>
      <c r="N34" s="268">
        <v>25</v>
      </c>
      <c r="O34" s="285">
        <f>F34-H34-M34-N34</f>
        <v>3</v>
      </c>
      <c r="P34" s="225"/>
      <c r="Q34" s="268">
        <v>4</v>
      </c>
      <c r="R34" s="225"/>
      <c r="S34" s="268"/>
      <c r="T34" s="225"/>
      <c r="U34" s="268"/>
      <c r="V34" s="225"/>
      <c r="W34" s="268"/>
      <c r="X34" s="274" t="b">
        <f t="shared" si="25"/>
        <v>1</v>
      </c>
      <c r="Y34" s="274"/>
      <c r="Z34" s="5">
        <f t="shared" si="6"/>
        <v>0</v>
      </c>
      <c r="AA34" s="5">
        <f t="shared" si="7"/>
        <v>56</v>
      </c>
      <c r="AB34" s="5">
        <f t="shared" si="8"/>
        <v>0</v>
      </c>
      <c r="AC34" s="5">
        <f t="shared" si="9"/>
        <v>0</v>
      </c>
      <c r="AD34" s="5">
        <f t="shared" si="10"/>
        <v>0</v>
      </c>
      <c r="AE34" s="5">
        <f t="shared" si="11"/>
        <v>0</v>
      </c>
      <c r="AF34" s="5">
        <f t="shared" si="12"/>
        <v>0</v>
      </c>
      <c r="AG34" s="5">
        <f t="shared" si="13"/>
        <v>0</v>
      </c>
      <c r="AH34" s="2" t="b">
        <f t="shared" si="14"/>
        <v>0</v>
      </c>
    </row>
    <row r="35" spans="1:34" s="274" customFormat="1" ht="19.899999999999999" customHeight="1" x14ac:dyDescent="0.25">
      <c r="A35" s="318"/>
      <c r="B35" s="389" t="s">
        <v>259</v>
      </c>
      <c r="C35" s="343"/>
      <c r="D35" s="336"/>
      <c r="E35" s="267"/>
      <c r="F35" s="283">
        <f t="shared" ref="F35:F38" si="33">G35*30</f>
        <v>90</v>
      </c>
      <c r="G35" s="284">
        <v>3</v>
      </c>
      <c r="H35" s="225">
        <f t="shared" ref="H35:H38" si="34">SUM(I35:L35)</f>
        <v>28</v>
      </c>
      <c r="I35" s="226">
        <v>14</v>
      </c>
      <c r="J35" s="226"/>
      <c r="K35" s="226">
        <v>14</v>
      </c>
      <c r="L35" s="268"/>
      <c r="M35" s="225">
        <f t="shared" ref="M35:M38" si="35">G35*2</f>
        <v>6</v>
      </c>
      <c r="N35" s="268">
        <v>10</v>
      </c>
      <c r="O35" s="285">
        <f t="shared" ref="O35:O38" si="36">F35-H35-M35-N35</f>
        <v>46</v>
      </c>
      <c r="P35" s="225"/>
      <c r="Q35" s="268"/>
      <c r="R35" s="225">
        <v>3</v>
      </c>
      <c r="S35" s="268"/>
      <c r="T35" s="225"/>
      <c r="U35" s="268"/>
      <c r="V35" s="225"/>
      <c r="W35" s="268"/>
      <c r="X35" s="274" t="b">
        <f t="shared" si="25"/>
        <v>1</v>
      </c>
      <c r="Z35" s="5">
        <f t="shared" si="6"/>
        <v>0</v>
      </c>
      <c r="AA35" s="5">
        <f t="shared" si="7"/>
        <v>0</v>
      </c>
      <c r="AB35" s="5">
        <f t="shared" si="8"/>
        <v>42</v>
      </c>
      <c r="AC35" s="5">
        <f t="shared" si="9"/>
        <v>0</v>
      </c>
      <c r="AD35" s="5">
        <f t="shared" si="10"/>
        <v>0</v>
      </c>
      <c r="AE35" s="5">
        <f t="shared" si="11"/>
        <v>0</v>
      </c>
      <c r="AF35" s="5">
        <f t="shared" si="12"/>
        <v>0</v>
      </c>
      <c r="AG35" s="5">
        <f t="shared" si="13"/>
        <v>0</v>
      </c>
      <c r="AH35" s="2" t="b">
        <f t="shared" si="14"/>
        <v>0</v>
      </c>
    </row>
    <row r="36" spans="1:34" s="274" customFormat="1" ht="19.899999999999999" customHeight="1" x14ac:dyDescent="0.25">
      <c r="A36" s="318"/>
      <c r="B36" s="389" t="s">
        <v>231</v>
      </c>
      <c r="C36" s="343"/>
      <c r="D36" s="335"/>
      <c r="E36" s="288"/>
      <c r="F36" s="283">
        <f t="shared" si="33"/>
        <v>90</v>
      </c>
      <c r="G36" s="284">
        <v>3</v>
      </c>
      <c r="H36" s="225">
        <f t="shared" si="34"/>
        <v>28</v>
      </c>
      <c r="I36" s="226">
        <v>14</v>
      </c>
      <c r="J36" s="226"/>
      <c r="K36" s="226">
        <v>14</v>
      </c>
      <c r="L36" s="268"/>
      <c r="M36" s="225">
        <f t="shared" si="35"/>
        <v>6</v>
      </c>
      <c r="N36" s="268">
        <v>5</v>
      </c>
      <c r="O36" s="285">
        <f t="shared" si="36"/>
        <v>51</v>
      </c>
      <c r="P36" s="225"/>
      <c r="Q36" s="268"/>
      <c r="R36" s="225"/>
      <c r="S36" s="268">
        <v>3</v>
      </c>
      <c r="T36" s="225"/>
      <c r="U36" s="268"/>
      <c r="V36" s="225"/>
      <c r="W36" s="268"/>
      <c r="X36" s="274" t="b">
        <f t="shared" si="25"/>
        <v>1</v>
      </c>
      <c r="Z36" s="5">
        <f t="shared" si="6"/>
        <v>0</v>
      </c>
      <c r="AA36" s="5">
        <f t="shared" si="7"/>
        <v>0</v>
      </c>
      <c r="AB36" s="5">
        <f t="shared" si="8"/>
        <v>0</v>
      </c>
      <c r="AC36" s="5">
        <f t="shared" si="9"/>
        <v>42</v>
      </c>
      <c r="AD36" s="5">
        <f t="shared" si="10"/>
        <v>0</v>
      </c>
      <c r="AE36" s="5">
        <f t="shared" si="11"/>
        <v>0</v>
      </c>
      <c r="AF36" s="5">
        <f t="shared" si="12"/>
        <v>0</v>
      </c>
      <c r="AG36" s="5">
        <f t="shared" si="13"/>
        <v>0</v>
      </c>
      <c r="AH36" s="2" t="b">
        <f t="shared" si="14"/>
        <v>0</v>
      </c>
    </row>
    <row r="37" spans="1:34" s="274" customFormat="1" ht="19.899999999999999" customHeight="1" x14ac:dyDescent="0.25">
      <c r="A37" s="318"/>
      <c r="B37" s="389" t="s">
        <v>232</v>
      </c>
      <c r="C37" s="343"/>
      <c r="D37" s="336"/>
      <c r="E37" s="267"/>
      <c r="F37" s="283">
        <f t="shared" si="33"/>
        <v>90</v>
      </c>
      <c r="G37" s="284">
        <v>3</v>
      </c>
      <c r="H37" s="225">
        <f t="shared" si="34"/>
        <v>42</v>
      </c>
      <c r="I37" s="226">
        <v>22</v>
      </c>
      <c r="J37" s="226">
        <v>10</v>
      </c>
      <c r="K37" s="226">
        <v>10</v>
      </c>
      <c r="L37" s="268"/>
      <c r="M37" s="225">
        <f t="shared" si="35"/>
        <v>6</v>
      </c>
      <c r="N37" s="268">
        <v>5</v>
      </c>
      <c r="O37" s="285">
        <f t="shared" si="36"/>
        <v>37</v>
      </c>
      <c r="P37" s="225"/>
      <c r="Q37" s="268"/>
      <c r="R37" s="225"/>
      <c r="S37" s="268">
        <v>3</v>
      </c>
      <c r="T37" s="225"/>
      <c r="U37" s="268"/>
      <c r="V37" s="225"/>
      <c r="W37" s="268"/>
      <c r="X37" s="274" t="b">
        <f t="shared" si="25"/>
        <v>1</v>
      </c>
      <c r="Z37" s="5">
        <f t="shared" si="6"/>
        <v>0</v>
      </c>
      <c r="AA37" s="5">
        <f t="shared" si="7"/>
        <v>0</v>
      </c>
      <c r="AB37" s="5">
        <f t="shared" si="8"/>
        <v>0</v>
      </c>
      <c r="AC37" s="5">
        <f t="shared" si="9"/>
        <v>42</v>
      </c>
      <c r="AD37" s="5">
        <f t="shared" si="10"/>
        <v>0</v>
      </c>
      <c r="AE37" s="5">
        <f t="shared" si="11"/>
        <v>0</v>
      </c>
      <c r="AF37" s="5">
        <f t="shared" si="12"/>
        <v>0</v>
      </c>
      <c r="AG37" s="5">
        <f t="shared" si="13"/>
        <v>0</v>
      </c>
      <c r="AH37" s="2" t="b">
        <f t="shared" si="14"/>
        <v>1</v>
      </c>
    </row>
    <row r="38" spans="1:34" s="274" customFormat="1" ht="19.899999999999999" customHeight="1" x14ac:dyDescent="0.25">
      <c r="A38" s="319"/>
      <c r="B38" s="389" t="s">
        <v>181</v>
      </c>
      <c r="C38" s="347"/>
      <c r="D38" s="336"/>
      <c r="E38" s="267"/>
      <c r="F38" s="283">
        <f t="shared" si="33"/>
        <v>90</v>
      </c>
      <c r="G38" s="284">
        <v>3</v>
      </c>
      <c r="H38" s="225">
        <f t="shared" si="34"/>
        <v>42</v>
      </c>
      <c r="I38" s="226">
        <v>22</v>
      </c>
      <c r="J38" s="226"/>
      <c r="K38" s="226">
        <v>20</v>
      </c>
      <c r="L38" s="268"/>
      <c r="M38" s="225">
        <f t="shared" si="35"/>
        <v>6</v>
      </c>
      <c r="N38" s="268">
        <v>10</v>
      </c>
      <c r="O38" s="285">
        <f t="shared" si="36"/>
        <v>32</v>
      </c>
      <c r="P38" s="225"/>
      <c r="Q38" s="268"/>
      <c r="R38" s="225"/>
      <c r="S38" s="268">
        <v>3</v>
      </c>
      <c r="T38" s="225"/>
      <c r="U38" s="268"/>
      <c r="V38" s="225"/>
      <c r="W38" s="268"/>
      <c r="X38" s="274" t="b">
        <f t="shared" si="25"/>
        <v>1</v>
      </c>
      <c r="Z38" s="5">
        <f t="shared" si="6"/>
        <v>0</v>
      </c>
      <c r="AA38" s="5">
        <f t="shared" si="7"/>
        <v>0</v>
      </c>
      <c r="AB38" s="5">
        <f t="shared" si="8"/>
        <v>0</v>
      </c>
      <c r="AC38" s="5">
        <f t="shared" si="9"/>
        <v>42</v>
      </c>
      <c r="AD38" s="5">
        <f t="shared" si="10"/>
        <v>0</v>
      </c>
      <c r="AE38" s="5">
        <f t="shared" si="11"/>
        <v>0</v>
      </c>
      <c r="AF38" s="5">
        <f t="shared" si="12"/>
        <v>0</v>
      </c>
      <c r="AG38" s="5">
        <f t="shared" si="13"/>
        <v>0</v>
      </c>
      <c r="AH38" s="2" t="b">
        <f t="shared" si="14"/>
        <v>1</v>
      </c>
    </row>
    <row r="39" spans="1:34" s="1" customFormat="1" ht="19.899999999999999" customHeight="1" x14ac:dyDescent="0.25">
      <c r="A39" s="129" t="s">
        <v>198</v>
      </c>
      <c r="B39" s="383" t="s">
        <v>182</v>
      </c>
      <c r="C39" s="252">
        <v>5</v>
      </c>
      <c r="D39" s="125" t="s">
        <v>221</v>
      </c>
      <c r="E39" s="345"/>
      <c r="F39" s="251">
        <f>SUM(F40:F44)</f>
        <v>480</v>
      </c>
      <c r="G39" s="99">
        <f>SUM(G40:G44)</f>
        <v>16</v>
      </c>
      <c r="H39" s="69">
        <f>SUM(H40:H44)</f>
        <v>224</v>
      </c>
      <c r="I39" s="90">
        <f t="shared" ref="I39:O39" si="37">SUM(I40:I44)</f>
        <v>116</v>
      </c>
      <c r="J39" s="90">
        <f t="shared" si="37"/>
        <v>0</v>
      </c>
      <c r="K39" s="90">
        <f t="shared" si="37"/>
        <v>108</v>
      </c>
      <c r="L39" s="70">
        <f t="shared" si="37"/>
        <v>0</v>
      </c>
      <c r="M39" s="69">
        <f t="shared" si="37"/>
        <v>32</v>
      </c>
      <c r="N39" s="70">
        <f t="shared" si="37"/>
        <v>30</v>
      </c>
      <c r="O39" s="259">
        <f t="shared" si="37"/>
        <v>194</v>
      </c>
      <c r="P39" s="69"/>
      <c r="Q39" s="70"/>
      <c r="R39" s="85">
        <f t="shared" ref="R39:U39" si="38">SUM(R40:R44)</f>
        <v>3</v>
      </c>
      <c r="S39" s="86">
        <f t="shared" si="38"/>
        <v>3</v>
      </c>
      <c r="T39" s="85">
        <f t="shared" si="38"/>
        <v>4</v>
      </c>
      <c r="U39" s="86">
        <f t="shared" si="38"/>
        <v>6</v>
      </c>
      <c r="V39" s="69"/>
      <c r="W39" s="70"/>
      <c r="X39" s="1" t="b">
        <f t="shared" si="25"/>
        <v>1</v>
      </c>
      <c r="Y39" s="274"/>
      <c r="Z39" s="5"/>
      <c r="AA39" s="5"/>
      <c r="AB39" s="5"/>
      <c r="AC39" s="5"/>
      <c r="AD39" s="5"/>
      <c r="AE39" s="5"/>
      <c r="AF39" s="5"/>
      <c r="AG39" s="5"/>
      <c r="AH39" s="2"/>
    </row>
    <row r="40" spans="1:34" s="274" customFormat="1" ht="19.899999999999999" customHeight="1" x14ac:dyDescent="0.25">
      <c r="A40" s="279"/>
      <c r="B40" s="389" t="s">
        <v>233</v>
      </c>
      <c r="C40" s="347"/>
      <c r="D40" s="336"/>
      <c r="E40" s="267"/>
      <c r="F40" s="283">
        <f t="shared" ref="F40:F45" si="39">G40*30</f>
        <v>120</v>
      </c>
      <c r="G40" s="284">
        <v>4</v>
      </c>
      <c r="H40" s="225">
        <f t="shared" ref="H40:H46" si="40">SUM(I40:L40)</f>
        <v>56</v>
      </c>
      <c r="I40" s="226">
        <v>28</v>
      </c>
      <c r="J40" s="226"/>
      <c r="K40" s="226">
        <v>28</v>
      </c>
      <c r="L40" s="268"/>
      <c r="M40" s="225">
        <f t="shared" ref="M40:M46" si="41">G40*2</f>
        <v>8</v>
      </c>
      <c r="N40" s="268">
        <v>30</v>
      </c>
      <c r="O40" s="285">
        <f t="shared" ref="O40:O46" si="42">F40-H40-M40-N40</f>
        <v>26</v>
      </c>
      <c r="P40" s="225"/>
      <c r="Q40" s="268"/>
      <c r="R40" s="225"/>
      <c r="S40" s="268"/>
      <c r="T40" s="225">
        <v>4</v>
      </c>
      <c r="U40" s="268"/>
      <c r="V40" s="225"/>
      <c r="W40" s="268"/>
      <c r="X40" s="274" t="b">
        <f t="shared" si="25"/>
        <v>1</v>
      </c>
      <c r="Z40" s="5">
        <f t="shared" si="6"/>
        <v>0</v>
      </c>
      <c r="AA40" s="5">
        <f t="shared" si="7"/>
        <v>0</v>
      </c>
      <c r="AB40" s="5">
        <f t="shared" si="8"/>
        <v>0</v>
      </c>
      <c r="AC40" s="5">
        <f t="shared" si="9"/>
        <v>0</v>
      </c>
      <c r="AD40" s="5">
        <f t="shared" si="10"/>
        <v>56</v>
      </c>
      <c r="AE40" s="5">
        <f t="shared" si="11"/>
        <v>0</v>
      </c>
      <c r="AF40" s="5">
        <f t="shared" si="12"/>
        <v>0</v>
      </c>
      <c r="AG40" s="5">
        <f t="shared" si="13"/>
        <v>0</v>
      </c>
      <c r="AH40" s="2" t="b">
        <f t="shared" si="14"/>
        <v>1</v>
      </c>
    </row>
    <row r="41" spans="1:34" s="274" customFormat="1" ht="19.899999999999999" customHeight="1" x14ac:dyDescent="0.25">
      <c r="A41" s="320"/>
      <c r="B41" s="389" t="s">
        <v>260</v>
      </c>
      <c r="C41" s="347"/>
      <c r="D41" s="336"/>
      <c r="E41" s="267"/>
      <c r="F41" s="283">
        <f t="shared" si="39"/>
        <v>90</v>
      </c>
      <c r="G41" s="284">
        <v>3</v>
      </c>
      <c r="H41" s="225">
        <f t="shared" si="40"/>
        <v>42</v>
      </c>
      <c r="I41" s="226">
        <v>22</v>
      </c>
      <c r="J41" s="226"/>
      <c r="K41" s="226">
        <v>20</v>
      </c>
      <c r="L41" s="268"/>
      <c r="M41" s="225">
        <f t="shared" si="41"/>
        <v>6</v>
      </c>
      <c r="N41" s="268"/>
      <c r="O41" s="285">
        <f t="shared" si="42"/>
        <v>42</v>
      </c>
      <c r="P41" s="225"/>
      <c r="Q41" s="268"/>
      <c r="R41" s="225"/>
      <c r="S41" s="268">
        <v>3</v>
      </c>
      <c r="T41" s="225"/>
      <c r="U41" s="268"/>
      <c r="V41" s="225"/>
      <c r="W41" s="268"/>
      <c r="X41" s="274" t="b">
        <f t="shared" si="25"/>
        <v>1</v>
      </c>
      <c r="Z41" s="5">
        <f t="shared" si="6"/>
        <v>0</v>
      </c>
      <c r="AA41" s="5">
        <f t="shared" si="7"/>
        <v>0</v>
      </c>
      <c r="AB41" s="5">
        <f t="shared" si="8"/>
        <v>0</v>
      </c>
      <c r="AC41" s="5">
        <f t="shared" si="9"/>
        <v>42</v>
      </c>
      <c r="AD41" s="5">
        <f t="shared" si="10"/>
        <v>0</v>
      </c>
      <c r="AE41" s="5">
        <f t="shared" si="11"/>
        <v>0</v>
      </c>
      <c r="AF41" s="5">
        <f t="shared" si="12"/>
        <v>0</v>
      </c>
      <c r="AG41" s="5">
        <f t="shared" si="13"/>
        <v>0</v>
      </c>
      <c r="AH41" s="2" t="b">
        <f t="shared" si="14"/>
        <v>1</v>
      </c>
    </row>
    <row r="42" spans="1:34" s="274" customFormat="1" ht="19.899999999999999" customHeight="1" x14ac:dyDescent="0.25">
      <c r="A42" s="320"/>
      <c r="B42" s="389" t="s">
        <v>183</v>
      </c>
      <c r="C42" s="347"/>
      <c r="D42" s="336"/>
      <c r="E42" s="267"/>
      <c r="F42" s="283">
        <f t="shared" si="39"/>
        <v>90</v>
      </c>
      <c r="G42" s="284">
        <v>3</v>
      </c>
      <c r="H42" s="225">
        <f t="shared" si="40"/>
        <v>42</v>
      </c>
      <c r="I42" s="226">
        <v>22</v>
      </c>
      <c r="J42" s="226"/>
      <c r="K42" s="226">
        <v>20</v>
      </c>
      <c r="L42" s="268"/>
      <c r="M42" s="225">
        <f t="shared" si="41"/>
        <v>6</v>
      </c>
      <c r="N42" s="268"/>
      <c r="O42" s="285">
        <f t="shared" si="42"/>
        <v>42</v>
      </c>
      <c r="P42" s="225"/>
      <c r="Q42" s="268"/>
      <c r="R42" s="225">
        <v>3</v>
      </c>
      <c r="S42" s="268"/>
      <c r="T42" s="225"/>
      <c r="U42" s="268"/>
      <c r="V42" s="225"/>
      <c r="W42" s="268"/>
      <c r="X42" s="274" t="b">
        <f t="shared" si="25"/>
        <v>1</v>
      </c>
      <c r="Z42" s="5">
        <f t="shared" si="6"/>
        <v>0</v>
      </c>
      <c r="AA42" s="5">
        <f t="shared" si="7"/>
        <v>0</v>
      </c>
      <c r="AB42" s="5">
        <f t="shared" si="8"/>
        <v>42</v>
      </c>
      <c r="AC42" s="5">
        <f t="shared" si="9"/>
        <v>0</v>
      </c>
      <c r="AD42" s="5">
        <f t="shared" si="10"/>
        <v>0</v>
      </c>
      <c r="AE42" s="5">
        <f t="shared" si="11"/>
        <v>0</v>
      </c>
      <c r="AF42" s="5">
        <f t="shared" si="12"/>
        <v>0</v>
      </c>
      <c r="AG42" s="5">
        <f t="shared" si="13"/>
        <v>0</v>
      </c>
      <c r="AH42" s="2" t="b">
        <f t="shared" si="14"/>
        <v>1</v>
      </c>
    </row>
    <row r="43" spans="1:34" s="274" customFormat="1" ht="19.899999999999999" customHeight="1" x14ac:dyDescent="0.25">
      <c r="A43" s="320"/>
      <c r="B43" s="389" t="s">
        <v>184</v>
      </c>
      <c r="C43" s="347"/>
      <c r="D43" s="336"/>
      <c r="E43" s="267"/>
      <c r="F43" s="283">
        <f t="shared" si="39"/>
        <v>90</v>
      </c>
      <c r="G43" s="284">
        <v>3</v>
      </c>
      <c r="H43" s="225">
        <f t="shared" si="40"/>
        <v>42</v>
      </c>
      <c r="I43" s="226">
        <v>22</v>
      </c>
      <c r="J43" s="226"/>
      <c r="K43" s="226">
        <v>20</v>
      </c>
      <c r="L43" s="268"/>
      <c r="M43" s="225">
        <f t="shared" si="41"/>
        <v>6</v>
      </c>
      <c r="N43" s="268"/>
      <c r="O43" s="285">
        <f t="shared" si="42"/>
        <v>42</v>
      </c>
      <c r="P43" s="225"/>
      <c r="Q43" s="268"/>
      <c r="R43" s="225"/>
      <c r="S43" s="268"/>
      <c r="T43" s="225"/>
      <c r="U43" s="268">
        <v>3</v>
      </c>
      <c r="V43" s="225"/>
      <c r="W43" s="268"/>
      <c r="X43" s="274" t="b">
        <f t="shared" si="25"/>
        <v>1</v>
      </c>
      <c r="Z43" s="5">
        <f t="shared" si="6"/>
        <v>0</v>
      </c>
      <c r="AA43" s="5">
        <f t="shared" si="7"/>
        <v>0</v>
      </c>
      <c r="AB43" s="5">
        <f t="shared" si="8"/>
        <v>0</v>
      </c>
      <c r="AC43" s="5">
        <f t="shared" si="9"/>
        <v>0</v>
      </c>
      <c r="AD43" s="5">
        <f t="shared" si="10"/>
        <v>0</v>
      </c>
      <c r="AE43" s="5">
        <f t="shared" si="11"/>
        <v>42</v>
      </c>
      <c r="AF43" s="5">
        <f t="shared" si="12"/>
        <v>0</v>
      </c>
      <c r="AG43" s="5">
        <f t="shared" si="13"/>
        <v>0</v>
      </c>
      <c r="AH43" s="2" t="b">
        <f t="shared" si="14"/>
        <v>1</v>
      </c>
    </row>
    <row r="44" spans="1:34" s="274" customFormat="1" ht="19.899999999999999" customHeight="1" x14ac:dyDescent="0.25">
      <c r="A44" s="319"/>
      <c r="B44" s="389" t="s">
        <v>185</v>
      </c>
      <c r="C44" s="347"/>
      <c r="D44" s="336"/>
      <c r="E44" s="267"/>
      <c r="F44" s="283">
        <f t="shared" si="39"/>
        <v>90</v>
      </c>
      <c r="G44" s="284">
        <v>3</v>
      </c>
      <c r="H44" s="225">
        <f t="shared" si="40"/>
        <v>42</v>
      </c>
      <c r="I44" s="226">
        <v>22</v>
      </c>
      <c r="J44" s="226"/>
      <c r="K44" s="226">
        <v>20</v>
      </c>
      <c r="L44" s="268"/>
      <c r="M44" s="225">
        <f t="shared" si="41"/>
        <v>6</v>
      </c>
      <c r="N44" s="268"/>
      <c r="O44" s="285">
        <f t="shared" si="42"/>
        <v>42</v>
      </c>
      <c r="P44" s="225"/>
      <c r="Q44" s="268"/>
      <c r="R44" s="225"/>
      <c r="S44" s="268"/>
      <c r="T44" s="225"/>
      <c r="U44" s="268">
        <v>3</v>
      </c>
      <c r="V44" s="225"/>
      <c r="W44" s="268"/>
      <c r="X44" s="274" t="b">
        <f t="shared" si="25"/>
        <v>1</v>
      </c>
      <c r="Z44" s="5">
        <f t="shared" si="6"/>
        <v>0</v>
      </c>
      <c r="AA44" s="5">
        <f t="shared" si="7"/>
        <v>0</v>
      </c>
      <c r="AB44" s="5">
        <f t="shared" si="8"/>
        <v>0</v>
      </c>
      <c r="AC44" s="5">
        <f t="shared" si="9"/>
        <v>0</v>
      </c>
      <c r="AD44" s="5">
        <f t="shared" si="10"/>
        <v>0</v>
      </c>
      <c r="AE44" s="5">
        <f t="shared" si="11"/>
        <v>42</v>
      </c>
      <c r="AF44" s="5">
        <f t="shared" si="12"/>
        <v>0</v>
      </c>
      <c r="AG44" s="5">
        <f t="shared" si="13"/>
        <v>0</v>
      </c>
      <c r="AH44" s="2" t="b">
        <f t="shared" si="14"/>
        <v>1</v>
      </c>
    </row>
    <row r="45" spans="1:34" s="1" customFormat="1" ht="19.899999999999999" customHeight="1" x14ac:dyDescent="0.25">
      <c r="A45" s="123" t="s">
        <v>201</v>
      </c>
      <c r="B45" s="383" t="s">
        <v>263</v>
      </c>
      <c r="C45" s="228">
        <v>5</v>
      </c>
      <c r="D45" s="125"/>
      <c r="E45" s="126"/>
      <c r="F45" s="251">
        <f t="shared" si="39"/>
        <v>120</v>
      </c>
      <c r="G45" s="99">
        <v>4</v>
      </c>
      <c r="H45" s="69">
        <f t="shared" si="40"/>
        <v>56</v>
      </c>
      <c r="I45" s="90">
        <v>28</v>
      </c>
      <c r="J45" s="90">
        <v>8</v>
      </c>
      <c r="K45" s="90">
        <v>20</v>
      </c>
      <c r="L45" s="70"/>
      <c r="M45" s="69">
        <f t="shared" si="41"/>
        <v>8</v>
      </c>
      <c r="N45" s="70">
        <v>30</v>
      </c>
      <c r="O45" s="260">
        <f t="shared" si="42"/>
        <v>26</v>
      </c>
      <c r="P45" s="69"/>
      <c r="Q45" s="70"/>
      <c r="R45" s="69"/>
      <c r="S45" s="70"/>
      <c r="T45" s="85">
        <v>4</v>
      </c>
      <c r="U45" s="86"/>
      <c r="V45" s="69"/>
      <c r="W45" s="70"/>
      <c r="X45" s="1" t="b">
        <f t="shared" si="25"/>
        <v>1</v>
      </c>
      <c r="Y45" s="274"/>
      <c r="Z45" s="5">
        <f t="shared" si="6"/>
        <v>0</v>
      </c>
      <c r="AA45" s="5">
        <f t="shared" si="7"/>
        <v>0</v>
      </c>
      <c r="AB45" s="5">
        <f t="shared" si="8"/>
        <v>0</v>
      </c>
      <c r="AC45" s="5">
        <f t="shared" si="9"/>
        <v>0</v>
      </c>
      <c r="AD45" s="5">
        <f t="shared" si="10"/>
        <v>56</v>
      </c>
      <c r="AE45" s="5">
        <f t="shared" si="11"/>
        <v>0</v>
      </c>
      <c r="AF45" s="5">
        <f t="shared" si="12"/>
        <v>0</v>
      </c>
      <c r="AG45" s="5">
        <f t="shared" si="13"/>
        <v>0</v>
      </c>
      <c r="AH45" s="2" t="b">
        <f t="shared" si="14"/>
        <v>1</v>
      </c>
    </row>
    <row r="46" spans="1:34" s="1" customFormat="1" ht="19.899999999999999" customHeight="1" x14ac:dyDescent="0.25">
      <c r="A46" s="123" t="s">
        <v>202</v>
      </c>
      <c r="B46" s="248" t="s">
        <v>190</v>
      </c>
      <c r="C46" s="124"/>
      <c r="D46" s="125">
        <v>6</v>
      </c>
      <c r="E46" s="126"/>
      <c r="F46" s="251">
        <f>G46*30</f>
        <v>120</v>
      </c>
      <c r="G46" s="99">
        <v>4</v>
      </c>
      <c r="H46" s="69">
        <f t="shared" si="40"/>
        <v>56</v>
      </c>
      <c r="I46" s="90">
        <v>28</v>
      </c>
      <c r="J46" s="90">
        <v>8</v>
      </c>
      <c r="K46" s="90">
        <v>20</v>
      </c>
      <c r="L46" s="70"/>
      <c r="M46" s="69">
        <f t="shared" si="41"/>
        <v>8</v>
      </c>
      <c r="N46" s="70"/>
      <c r="O46" s="260">
        <f t="shared" si="42"/>
        <v>56</v>
      </c>
      <c r="P46" s="69"/>
      <c r="Q46" s="70"/>
      <c r="R46" s="69"/>
      <c r="S46" s="70"/>
      <c r="T46" s="85"/>
      <c r="U46" s="86">
        <v>4</v>
      </c>
      <c r="V46" s="69"/>
      <c r="W46" s="70"/>
      <c r="X46" s="1" t="b">
        <f t="shared" si="25"/>
        <v>1</v>
      </c>
      <c r="Y46" s="274"/>
      <c r="Z46" s="5">
        <f t="shared" si="6"/>
        <v>0</v>
      </c>
      <c r="AA46" s="5">
        <f t="shared" si="7"/>
        <v>0</v>
      </c>
      <c r="AB46" s="5">
        <f t="shared" si="8"/>
        <v>0</v>
      </c>
      <c r="AC46" s="5">
        <f t="shared" si="9"/>
        <v>0</v>
      </c>
      <c r="AD46" s="5">
        <f t="shared" si="10"/>
        <v>0</v>
      </c>
      <c r="AE46" s="5">
        <f t="shared" si="11"/>
        <v>56</v>
      </c>
      <c r="AF46" s="5">
        <f t="shared" si="12"/>
        <v>0</v>
      </c>
      <c r="AG46" s="5">
        <f t="shared" si="13"/>
        <v>0</v>
      </c>
      <c r="AH46" s="2" t="b">
        <f t="shared" si="14"/>
        <v>1</v>
      </c>
    </row>
    <row r="47" spans="1:34" s="1" customFormat="1" ht="19.899999999999999" customHeight="1" x14ac:dyDescent="0.25">
      <c r="A47" s="123" t="s">
        <v>203</v>
      </c>
      <c r="B47" s="249" t="s">
        <v>169</v>
      </c>
      <c r="C47" s="124">
        <v>6</v>
      </c>
      <c r="D47" s="125">
        <v>4.5</v>
      </c>
      <c r="E47" s="126"/>
      <c r="F47" s="251">
        <f t="shared" ref="F47:O47" si="43">SUM(F48:F50)</f>
        <v>330</v>
      </c>
      <c r="G47" s="99">
        <f t="shared" si="43"/>
        <v>11</v>
      </c>
      <c r="H47" s="69">
        <f t="shared" si="43"/>
        <v>154</v>
      </c>
      <c r="I47" s="90">
        <f t="shared" si="43"/>
        <v>76</v>
      </c>
      <c r="J47" s="90">
        <f t="shared" si="43"/>
        <v>54</v>
      </c>
      <c r="K47" s="90">
        <f t="shared" si="43"/>
        <v>4</v>
      </c>
      <c r="L47" s="70">
        <f t="shared" si="43"/>
        <v>20</v>
      </c>
      <c r="M47" s="69">
        <f t="shared" si="43"/>
        <v>22</v>
      </c>
      <c r="N47" s="70">
        <f t="shared" si="43"/>
        <v>45</v>
      </c>
      <c r="O47" s="259">
        <f t="shared" si="43"/>
        <v>109</v>
      </c>
      <c r="P47" s="69"/>
      <c r="Q47" s="70"/>
      <c r="R47" s="69"/>
      <c r="S47" s="86">
        <f>SUM(S48:S50)</f>
        <v>5</v>
      </c>
      <c r="T47" s="85">
        <f>SUM(T48:T50)</f>
        <v>3</v>
      </c>
      <c r="U47" s="86">
        <f>SUM(U48:U50)</f>
        <v>3</v>
      </c>
      <c r="V47" s="85">
        <f>SUM(V48:V50)</f>
        <v>0</v>
      </c>
      <c r="W47" s="70"/>
      <c r="X47" s="1" t="b">
        <f t="shared" si="25"/>
        <v>1</v>
      </c>
      <c r="Y47" s="274"/>
      <c r="Z47" s="5"/>
      <c r="AA47" s="5"/>
      <c r="AB47" s="5"/>
      <c r="AC47" s="5"/>
      <c r="AD47" s="5"/>
      <c r="AE47" s="5"/>
      <c r="AF47" s="5"/>
      <c r="AG47" s="5"/>
      <c r="AH47" s="2"/>
    </row>
    <row r="48" spans="1:34" s="274" customFormat="1" ht="19.899999999999999" customHeight="1" x14ac:dyDescent="0.25">
      <c r="A48" s="313"/>
      <c r="B48" s="282" t="s">
        <v>167</v>
      </c>
      <c r="C48" s="346"/>
      <c r="D48" s="340"/>
      <c r="E48" s="267"/>
      <c r="F48" s="283">
        <f>G48*30</f>
        <v>90</v>
      </c>
      <c r="G48" s="284">
        <v>3</v>
      </c>
      <c r="H48" s="225">
        <f>SUM(I48:L48)</f>
        <v>42</v>
      </c>
      <c r="I48" s="226">
        <v>20</v>
      </c>
      <c r="J48" s="226">
        <v>12</v>
      </c>
      <c r="K48" s="226"/>
      <c r="L48" s="268">
        <v>10</v>
      </c>
      <c r="M48" s="225">
        <f>G48*2</f>
        <v>6</v>
      </c>
      <c r="N48" s="268"/>
      <c r="O48" s="285">
        <f>F48-H48-M48-N48</f>
        <v>42</v>
      </c>
      <c r="P48" s="225"/>
      <c r="Q48" s="268"/>
      <c r="R48" s="225"/>
      <c r="S48" s="268">
        <v>3</v>
      </c>
      <c r="T48" s="225"/>
      <c r="U48" s="268"/>
      <c r="V48" s="225"/>
      <c r="W48" s="278"/>
      <c r="X48" s="274" t="b">
        <f t="shared" si="25"/>
        <v>1</v>
      </c>
      <c r="Z48" s="5">
        <f t="shared" si="6"/>
        <v>0</v>
      </c>
      <c r="AA48" s="5">
        <f t="shared" si="7"/>
        <v>0</v>
      </c>
      <c r="AB48" s="5">
        <f t="shared" si="8"/>
        <v>0</v>
      </c>
      <c r="AC48" s="5">
        <f t="shared" si="9"/>
        <v>42</v>
      </c>
      <c r="AD48" s="5">
        <f t="shared" si="10"/>
        <v>0</v>
      </c>
      <c r="AE48" s="5">
        <f t="shared" si="11"/>
        <v>0</v>
      </c>
      <c r="AF48" s="5">
        <f t="shared" si="12"/>
        <v>0</v>
      </c>
      <c r="AG48" s="5">
        <f t="shared" si="13"/>
        <v>0</v>
      </c>
      <c r="AH48" s="2" t="b">
        <f t="shared" si="14"/>
        <v>1</v>
      </c>
    </row>
    <row r="49" spans="1:34" s="274" customFormat="1" ht="19.899999999999999" customHeight="1" x14ac:dyDescent="0.25">
      <c r="A49" s="318"/>
      <c r="B49" s="282" t="s">
        <v>187</v>
      </c>
      <c r="C49" s="343"/>
      <c r="D49" s="340"/>
      <c r="E49" s="267"/>
      <c r="F49" s="283">
        <f t="shared" ref="F49:F50" si="44">G49*30</f>
        <v>180</v>
      </c>
      <c r="G49" s="284">
        <v>6</v>
      </c>
      <c r="H49" s="225">
        <f t="shared" ref="H49:H50" si="45">SUM(I49:L49)</f>
        <v>84</v>
      </c>
      <c r="I49" s="226">
        <v>42</v>
      </c>
      <c r="J49" s="226">
        <v>32</v>
      </c>
      <c r="K49" s="226"/>
      <c r="L49" s="268">
        <v>10</v>
      </c>
      <c r="M49" s="225">
        <f t="shared" ref="M49:M50" si="46">G49*2</f>
        <v>12</v>
      </c>
      <c r="N49" s="268">
        <v>30</v>
      </c>
      <c r="O49" s="285">
        <f t="shared" ref="O49:O50" si="47">F49-H49-M49-N49</f>
        <v>54</v>
      </c>
      <c r="P49" s="225"/>
      <c r="Q49" s="268"/>
      <c r="R49" s="225"/>
      <c r="S49" s="268"/>
      <c r="T49" s="225">
        <v>3</v>
      </c>
      <c r="U49" s="268">
        <v>3</v>
      </c>
      <c r="V49" s="225"/>
      <c r="W49" s="268"/>
      <c r="X49" s="274" t="b">
        <f t="shared" ref="X49:X50" si="48">G49=P49+Q49+R49+S49+T49+U49+V49+W49</f>
        <v>1</v>
      </c>
      <c r="Z49" s="5">
        <f t="shared" si="6"/>
        <v>0</v>
      </c>
      <c r="AA49" s="5">
        <f t="shared" si="7"/>
        <v>0</v>
      </c>
      <c r="AB49" s="5">
        <f t="shared" si="8"/>
        <v>0</v>
      </c>
      <c r="AC49" s="5">
        <f t="shared" si="9"/>
        <v>0</v>
      </c>
      <c r="AD49" s="5">
        <f t="shared" si="10"/>
        <v>42</v>
      </c>
      <c r="AE49" s="5">
        <f t="shared" si="11"/>
        <v>42</v>
      </c>
      <c r="AF49" s="5">
        <f t="shared" si="12"/>
        <v>0</v>
      </c>
      <c r="AG49" s="5">
        <f t="shared" si="13"/>
        <v>0</v>
      </c>
      <c r="AH49" s="2" t="b">
        <f t="shared" si="14"/>
        <v>1</v>
      </c>
    </row>
    <row r="50" spans="1:34" s="4" customFormat="1" ht="19.899999999999999" customHeight="1" x14ac:dyDescent="0.25">
      <c r="A50" s="318"/>
      <c r="B50" s="282" t="s">
        <v>188</v>
      </c>
      <c r="C50" s="343"/>
      <c r="D50" s="338"/>
      <c r="E50" s="267"/>
      <c r="F50" s="283">
        <f t="shared" si="44"/>
        <v>60</v>
      </c>
      <c r="G50" s="284">
        <v>2</v>
      </c>
      <c r="H50" s="225">
        <f t="shared" si="45"/>
        <v>28</v>
      </c>
      <c r="I50" s="226">
        <v>14</v>
      </c>
      <c r="J50" s="226">
        <v>10</v>
      </c>
      <c r="K50" s="226">
        <v>4</v>
      </c>
      <c r="L50" s="268"/>
      <c r="M50" s="225">
        <f t="shared" si="46"/>
        <v>4</v>
      </c>
      <c r="N50" s="268">
        <v>15</v>
      </c>
      <c r="O50" s="285">
        <f t="shared" si="47"/>
        <v>13</v>
      </c>
      <c r="P50" s="225"/>
      <c r="Q50" s="268"/>
      <c r="R50" s="225"/>
      <c r="S50" s="268">
        <v>2</v>
      </c>
      <c r="T50" s="225"/>
      <c r="U50" s="268"/>
      <c r="V50" s="225"/>
      <c r="W50" s="268"/>
      <c r="X50" s="274" t="b">
        <f t="shared" si="48"/>
        <v>1</v>
      </c>
      <c r="Y50" s="274"/>
      <c r="Z50" s="5">
        <f t="shared" si="6"/>
        <v>0</v>
      </c>
      <c r="AA50" s="5">
        <f t="shared" si="7"/>
        <v>0</v>
      </c>
      <c r="AB50" s="5">
        <f t="shared" si="8"/>
        <v>0</v>
      </c>
      <c r="AC50" s="5">
        <f t="shared" si="9"/>
        <v>28</v>
      </c>
      <c r="AD50" s="5">
        <f t="shared" si="10"/>
        <v>0</v>
      </c>
      <c r="AE50" s="5">
        <f t="shared" si="11"/>
        <v>0</v>
      </c>
      <c r="AF50" s="5">
        <f t="shared" si="12"/>
        <v>0</v>
      </c>
      <c r="AG50" s="5">
        <f t="shared" si="13"/>
        <v>0</v>
      </c>
      <c r="AH50" s="2" t="b">
        <f t="shared" si="14"/>
        <v>1</v>
      </c>
    </row>
    <row r="51" spans="1:34" s="1" customFormat="1" ht="19.899999999999999" customHeight="1" x14ac:dyDescent="0.25">
      <c r="A51" s="123" t="s">
        <v>204</v>
      </c>
      <c r="B51" s="247" t="s">
        <v>165</v>
      </c>
      <c r="C51" s="124">
        <v>1</v>
      </c>
      <c r="D51" s="341">
        <v>2</v>
      </c>
      <c r="E51" s="345"/>
      <c r="F51" s="251">
        <f>SUM(F52:F53)</f>
        <v>210</v>
      </c>
      <c r="G51" s="99">
        <f>SUM(G52:G53)</f>
        <v>7</v>
      </c>
      <c r="H51" s="69">
        <f>SUM(H52:H53)</f>
        <v>98</v>
      </c>
      <c r="I51" s="90">
        <f t="shared" ref="I51:O51" si="49">SUM(I52:I53)</f>
        <v>50</v>
      </c>
      <c r="J51" s="90">
        <f t="shared" si="49"/>
        <v>0</v>
      </c>
      <c r="K51" s="90">
        <f t="shared" si="49"/>
        <v>48</v>
      </c>
      <c r="L51" s="70">
        <f t="shared" si="49"/>
        <v>0</v>
      </c>
      <c r="M51" s="69">
        <f t="shared" si="49"/>
        <v>14</v>
      </c>
      <c r="N51" s="70">
        <f t="shared" si="49"/>
        <v>30</v>
      </c>
      <c r="O51" s="259">
        <f t="shared" si="49"/>
        <v>68</v>
      </c>
      <c r="P51" s="85">
        <f>SUM(P52:P53)</f>
        <v>4</v>
      </c>
      <c r="Q51" s="86">
        <f>SUM(Q52:Q53)</f>
        <v>3</v>
      </c>
      <c r="R51" s="69"/>
      <c r="S51" s="70"/>
      <c r="T51" s="69"/>
      <c r="U51" s="70"/>
      <c r="V51" s="69"/>
      <c r="W51" s="70"/>
      <c r="X51" s="1" t="b">
        <f t="shared" ref="X51:X58" si="50">G51=P51+Q51+R51+S51+T51+U51+V51+W51</f>
        <v>1</v>
      </c>
      <c r="Y51" s="274"/>
      <c r="Z51" s="5"/>
      <c r="AA51" s="5"/>
      <c r="AB51" s="5"/>
      <c r="AC51" s="5"/>
      <c r="AD51" s="5"/>
      <c r="AE51" s="5"/>
      <c r="AF51" s="5"/>
      <c r="AG51" s="5"/>
      <c r="AH51" s="2"/>
    </row>
    <row r="52" spans="1:34" s="274" customFormat="1" ht="19.899999999999999" customHeight="1" x14ac:dyDescent="0.25">
      <c r="A52" s="313"/>
      <c r="B52" s="282" t="s">
        <v>153</v>
      </c>
      <c r="C52" s="343"/>
      <c r="D52" s="340"/>
      <c r="E52" s="336"/>
      <c r="F52" s="283">
        <f>G52*30</f>
        <v>120</v>
      </c>
      <c r="G52" s="284">
        <v>4</v>
      </c>
      <c r="H52" s="225">
        <f>SUM(I52:L52)</f>
        <v>56</v>
      </c>
      <c r="I52" s="226">
        <v>28</v>
      </c>
      <c r="J52" s="226"/>
      <c r="K52" s="226">
        <v>28</v>
      </c>
      <c r="L52" s="268"/>
      <c r="M52" s="225">
        <f>G52*2</f>
        <v>8</v>
      </c>
      <c r="N52" s="268">
        <v>30</v>
      </c>
      <c r="O52" s="285">
        <f>F52-H52-M52-N52</f>
        <v>26</v>
      </c>
      <c r="P52" s="225">
        <v>4</v>
      </c>
      <c r="Q52" s="268"/>
      <c r="R52" s="225"/>
      <c r="S52" s="268"/>
      <c r="T52" s="225"/>
      <c r="U52" s="278"/>
      <c r="V52" s="277"/>
      <c r="W52" s="278"/>
      <c r="X52" s="274" t="b">
        <f t="shared" si="50"/>
        <v>1</v>
      </c>
      <c r="Z52" s="5">
        <f t="shared" si="6"/>
        <v>56</v>
      </c>
      <c r="AA52" s="5">
        <f t="shared" si="7"/>
        <v>0</v>
      </c>
      <c r="AB52" s="5">
        <f t="shared" si="8"/>
        <v>0</v>
      </c>
      <c r="AC52" s="5">
        <f t="shared" si="9"/>
        <v>0</v>
      </c>
      <c r="AD52" s="5">
        <f t="shared" si="10"/>
        <v>0</v>
      </c>
      <c r="AE52" s="5">
        <f t="shared" si="11"/>
        <v>0</v>
      </c>
      <c r="AF52" s="5">
        <f t="shared" si="12"/>
        <v>0</v>
      </c>
      <c r="AG52" s="5">
        <f t="shared" si="13"/>
        <v>0</v>
      </c>
      <c r="AH52" s="2" t="b">
        <f t="shared" si="14"/>
        <v>1</v>
      </c>
    </row>
    <row r="53" spans="1:34" s="287" customFormat="1" ht="19.899999999999999" customHeight="1" x14ac:dyDescent="0.25">
      <c r="A53" s="281"/>
      <c r="B53" s="282" t="s">
        <v>175</v>
      </c>
      <c r="C53" s="344"/>
      <c r="D53" s="339"/>
      <c r="E53" s="337"/>
      <c r="F53" s="283">
        <f>G53*30</f>
        <v>90</v>
      </c>
      <c r="G53" s="289">
        <v>3</v>
      </c>
      <c r="H53" s="225">
        <f>SUM(I53:L53)</f>
        <v>42</v>
      </c>
      <c r="I53" s="226">
        <v>22</v>
      </c>
      <c r="J53" s="226"/>
      <c r="K53" s="226">
        <v>20</v>
      </c>
      <c r="L53" s="268"/>
      <c r="M53" s="225">
        <f>G53*2</f>
        <v>6</v>
      </c>
      <c r="N53" s="268"/>
      <c r="O53" s="285">
        <f>F53-H53-M53-N53</f>
        <v>42</v>
      </c>
      <c r="P53" s="290"/>
      <c r="Q53" s="291">
        <v>3</v>
      </c>
      <c r="R53" s="290"/>
      <c r="S53" s="291"/>
      <c r="T53" s="290"/>
      <c r="U53" s="291"/>
      <c r="V53" s="290"/>
      <c r="W53" s="291"/>
      <c r="X53" s="274" t="b">
        <f t="shared" si="50"/>
        <v>1</v>
      </c>
      <c r="Y53" s="274"/>
      <c r="Z53" s="5">
        <f t="shared" si="6"/>
        <v>0</v>
      </c>
      <c r="AA53" s="5">
        <f t="shared" si="7"/>
        <v>42</v>
      </c>
      <c r="AB53" s="5">
        <f t="shared" si="8"/>
        <v>0</v>
      </c>
      <c r="AC53" s="5">
        <f t="shared" si="9"/>
        <v>0</v>
      </c>
      <c r="AD53" s="5">
        <f t="shared" si="10"/>
        <v>0</v>
      </c>
      <c r="AE53" s="5">
        <f t="shared" si="11"/>
        <v>0</v>
      </c>
      <c r="AF53" s="5">
        <f t="shared" si="12"/>
        <v>0</v>
      </c>
      <c r="AG53" s="5">
        <f t="shared" si="13"/>
        <v>0</v>
      </c>
      <c r="AH53" s="2" t="b">
        <f t="shared" si="14"/>
        <v>1</v>
      </c>
    </row>
    <row r="54" spans="1:34" s="1" customFormat="1" ht="19.899999999999999" customHeight="1" x14ac:dyDescent="0.25">
      <c r="A54" s="123" t="s">
        <v>205</v>
      </c>
      <c r="B54" s="384" t="s">
        <v>189</v>
      </c>
      <c r="C54" s="146">
        <v>2</v>
      </c>
      <c r="D54" s="341"/>
      <c r="E54" s="126"/>
      <c r="F54" s="251">
        <f>G54*30</f>
        <v>120</v>
      </c>
      <c r="G54" s="99">
        <v>4</v>
      </c>
      <c r="H54" s="69">
        <f>SUM(I54:L54)</f>
        <v>56</v>
      </c>
      <c r="I54" s="90">
        <v>28</v>
      </c>
      <c r="J54" s="90">
        <v>8</v>
      </c>
      <c r="K54" s="90">
        <v>20</v>
      </c>
      <c r="L54" s="70"/>
      <c r="M54" s="69">
        <f>G54*2</f>
        <v>8</v>
      </c>
      <c r="N54" s="70">
        <v>30</v>
      </c>
      <c r="O54" s="260">
        <f>F54-H54-M54-N54</f>
        <v>26</v>
      </c>
      <c r="P54" s="69"/>
      <c r="Q54" s="86">
        <v>4</v>
      </c>
      <c r="R54" s="69"/>
      <c r="S54" s="70"/>
      <c r="T54" s="69"/>
      <c r="U54" s="70"/>
      <c r="V54" s="69"/>
      <c r="W54" s="70"/>
      <c r="X54" s="1" t="b">
        <f>G54=P54+Q54+R54+S54+T54+U54+V54+W54</f>
        <v>1</v>
      </c>
      <c r="Y54" s="274"/>
      <c r="Z54" s="5">
        <f t="shared" si="6"/>
        <v>0</v>
      </c>
      <c r="AA54" s="5">
        <f t="shared" si="7"/>
        <v>56</v>
      </c>
      <c r="AB54" s="5">
        <f t="shared" si="8"/>
        <v>0</v>
      </c>
      <c r="AC54" s="5">
        <f t="shared" si="9"/>
        <v>0</v>
      </c>
      <c r="AD54" s="5">
        <f t="shared" si="10"/>
        <v>0</v>
      </c>
      <c r="AE54" s="5">
        <f t="shared" si="11"/>
        <v>0</v>
      </c>
      <c r="AF54" s="5">
        <f t="shared" si="12"/>
        <v>0</v>
      </c>
      <c r="AG54" s="5">
        <f t="shared" si="13"/>
        <v>0</v>
      </c>
      <c r="AH54" s="2" t="b">
        <f t="shared" si="14"/>
        <v>1</v>
      </c>
    </row>
    <row r="55" spans="1:34" s="1" customFormat="1" ht="19.899999999999999" customHeight="1" x14ac:dyDescent="0.25">
      <c r="A55" s="123" t="s">
        <v>206</v>
      </c>
      <c r="B55" s="387" t="s">
        <v>234</v>
      </c>
      <c r="C55" s="334">
        <v>7</v>
      </c>
      <c r="D55" s="342"/>
      <c r="E55" s="331"/>
      <c r="F55" s="251">
        <v>120</v>
      </c>
      <c r="G55" s="99">
        <v>4</v>
      </c>
      <c r="H55" s="69">
        <f>SUM(I55:L55)</f>
        <v>56</v>
      </c>
      <c r="I55" s="90">
        <v>28</v>
      </c>
      <c r="J55" s="90">
        <v>8</v>
      </c>
      <c r="K55" s="90">
        <v>20</v>
      </c>
      <c r="L55" s="70"/>
      <c r="M55" s="69">
        <f>G55*2</f>
        <v>8</v>
      </c>
      <c r="N55" s="70">
        <v>30</v>
      </c>
      <c r="O55" s="260">
        <f>F55-H55-M55-N55</f>
        <v>26</v>
      </c>
      <c r="P55" s="209"/>
      <c r="Q55" s="212"/>
      <c r="R55" s="209"/>
      <c r="S55" s="210"/>
      <c r="T55" s="209"/>
      <c r="U55" s="210"/>
      <c r="V55" s="209">
        <v>4</v>
      </c>
      <c r="W55" s="210"/>
      <c r="X55" s="1" t="b">
        <f>G55=P55+Q55+R55+S55+T55+U55+V55+W55</f>
        <v>1</v>
      </c>
      <c r="Y55" s="274"/>
      <c r="Z55" s="5"/>
      <c r="AA55" s="5"/>
      <c r="AB55" s="5"/>
      <c r="AC55" s="5"/>
      <c r="AD55" s="5"/>
      <c r="AE55" s="5"/>
      <c r="AF55" s="5"/>
      <c r="AG55" s="5"/>
      <c r="AH55" s="2"/>
    </row>
    <row r="56" spans="1:34" s="1" customFormat="1" ht="19.899999999999999" customHeight="1" x14ac:dyDescent="0.25">
      <c r="A56" s="123" t="s">
        <v>139</v>
      </c>
      <c r="B56" s="388" t="s">
        <v>209</v>
      </c>
      <c r="C56" s="146">
        <v>4</v>
      </c>
      <c r="D56" s="208"/>
      <c r="E56" s="253"/>
      <c r="F56" s="229">
        <f>G56*30</f>
        <v>120</v>
      </c>
      <c r="G56" s="255">
        <v>4</v>
      </c>
      <c r="H56" s="69">
        <f>SUM(I56:L56)</f>
        <v>56</v>
      </c>
      <c r="I56" s="90">
        <v>28</v>
      </c>
      <c r="J56" s="90">
        <v>8</v>
      </c>
      <c r="K56" s="90">
        <v>20</v>
      </c>
      <c r="L56" s="70"/>
      <c r="M56" s="69">
        <f>G56*2</f>
        <v>8</v>
      </c>
      <c r="N56" s="70">
        <v>30</v>
      </c>
      <c r="O56" s="260">
        <f>F56-H56-M56-N56</f>
        <v>26</v>
      </c>
      <c r="P56" s="209"/>
      <c r="Q56" s="210"/>
      <c r="R56" s="211">
        <v>3</v>
      </c>
      <c r="S56" s="212">
        <v>1</v>
      </c>
      <c r="T56" s="209"/>
      <c r="U56" s="210"/>
      <c r="V56" s="209"/>
      <c r="W56" s="210"/>
      <c r="X56" s="2" t="b">
        <f t="shared" si="50"/>
        <v>1</v>
      </c>
      <c r="Y56" s="274"/>
      <c r="Z56" s="5">
        <f t="shared" si="6"/>
        <v>0</v>
      </c>
      <c r="AA56" s="5">
        <f t="shared" si="7"/>
        <v>0</v>
      </c>
      <c r="AB56" s="5">
        <f t="shared" si="8"/>
        <v>42</v>
      </c>
      <c r="AC56" s="5">
        <f t="shared" si="9"/>
        <v>14</v>
      </c>
      <c r="AD56" s="5">
        <f t="shared" si="10"/>
        <v>0</v>
      </c>
      <c r="AE56" s="5">
        <f t="shared" si="11"/>
        <v>0</v>
      </c>
      <c r="AF56" s="5">
        <f t="shared" si="12"/>
        <v>0</v>
      </c>
      <c r="AG56" s="5">
        <f t="shared" si="13"/>
        <v>0</v>
      </c>
      <c r="AH56" s="2" t="b">
        <f t="shared" si="14"/>
        <v>1</v>
      </c>
    </row>
    <row r="57" spans="1:34" s="91" customFormat="1" ht="19.899999999999999" customHeight="1" x14ac:dyDescent="0.25">
      <c r="A57" s="123" t="s">
        <v>207</v>
      </c>
      <c r="B57" s="383" t="s">
        <v>171</v>
      </c>
      <c r="C57" s="146">
        <v>3.5</v>
      </c>
      <c r="D57" s="125">
        <v>2</v>
      </c>
      <c r="E57" s="345"/>
      <c r="F57" s="251">
        <f>SUM(F58:F60)</f>
        <v>300</v>
      </c>
      <c r="G57" s="99">
        <f>SUM(G58:G60)</f>
        <v>10</v>
      </c>
      <c r="H57" s="69">
        <f>SUM(H58:H60)</f>
        <v>140</v>
      </c>
      <c r="I57" s="90">
        <f t="shared" ref="I57:J57" si="51">SUM(I58:I60)</f>
        <v>72</v>
      </c>
      <c r="J57" s="90">
        <f t="shared" si="51"/>
        <v>14</v>
      </c>
      <c r="K57" s="90">
        <f>SUM(K58:K60)</f>
        <v>54</v>
      </c>
      <c r="L57" s="259">
        <f>SUM(L58:L60)</f>
        <v>0</v>
      </c>
      <c r="M57" s="69">
        <f>SUM(M58:M60)</f>
        <v>20</v>
      </c>
      <c r="N57" s="70">
        <f>SUM(N58:N60)</f>
        <v>60</v>
      </c>
      <c r="O57" s="351">
        <f>SUM(O58:O60)</f>
        <v>80</v>
      </c>
      <c r="P57" s="69"/>
      <c r="Q57" s="351">
        <f t="shared" ref="Q57:T57" si="52">SUM(Q58:Q60)</f>
        <v>3</v>
      </c>
      <c r="R57" s="69">
        <f t="shared" si="52"/>
        <v>4</v>
      </c>
      <c r="S57" s="351"/>
      <c r="T57" s="69">
        <f t="shared" si="52"/>
        <v>3</v>
      </c>
      <c r="U57" s="351"/>
      <c r="V57" s="69"/>
      <c r="W57" s="259"/>
      <c r="X57" s="1" t="b">
        <f>G57=P57+Q57+R57+S57+T57+U57+V57+W57</f>
        <v>1</v>
      </c>
      <c r="Y57" s="274"/>
      <c r="Z57" s="5"/>
      <c r="AA57" s="5"/>
      <c r="AB57" s="5"/>
      <c r="AC57" s="5"/>
      <c r="AD57" s="5"/>
      <c r="AE57" s="5"/>
      <c r="AF57" s="5"/>
      <c r="AG57" s="5"/>
      <c r="AH57" s="2"/>
    </row>
    <row r="58" spans="1:34" s="274" customFormat="1" ht="19.899999999999999" customHeight="1" x14ac:dyDescent="0.25">
      <c r="A58" s="318"/>
      <c r="B58" s="389" t="s">
        <v>166</v>
      </c>
      <c r="C58" s="344"/>
      <c r="D58" s="336"/>
      <c r="E58" s="267"/>
      <c r="F58" s="283">
        <f t="shared" ref="F58:F59" si="53">G58*30</f>
        <v>120</v>
      </c>
      <c r="G58" s="284">
        <v>4</v>
      </c>
      <c r="H58" s="225">
        <f>SUM(I58:L58)</f>
        <v>56</v>
      </c>
      <c r="I58" s="226">
        <v>28</v>
      </c>
      <c r="J58" s="226">
        <v>14</v>
      </c>
      <c r="K58" s="226">
        <v>14</v>
      </c>
      <c r="L58" s="268"/>
      <c r="M58" s="225">
        <f>G58*2</f>
        <v>8</v>
      </c>
      <c r="N58" s="268">
        <v>30</v>
      </c>
      <c r="O58" s="285">
        <f>F58-H58-M58-N58</f>
        <v>26</v>
      </c>
      <c r="P58" s="225"/>
      <c r="Q58" s="268"/>
      <c r="R58" s="225">
        <v>4</v>
      </c>
      <c r="S58" s="268"/>
      <c r="T58" s="225"/>
      <c r="U58" s="268"/>
      <c r="V58" s="225"/>
      <c r="W58" s="268"/>
      <c r="X58" s="274" t="b">
        <f t="shared" si="50"/>
        <v>1</v>
      </c>
      <c r="Z58" s="5">
        <f t="shared" si="6"/>
        <v>0</v>
      </c>
      <c r="AA58" s="5">
        <f t="shared" si="7"/>
        <v>0</v>
      </c>
      <c r="AB58" s="5">
        <f t="shared" si="8"/>
        <v>56</v>
      </c>
      <c r="AC58" s="5">
        <f t="shared" si="9"/>
        <v>0</v>
      </c>
      <c r="AD58" s="5">
        <f t="shared" si="10"/>
        <v>0</v>
      </c>
      <c r="AE58" s="5">
        <f t="shared" si="11"/>
        <v>0</v>
      </c>
      <c r="AF58" s="5">
        <f t="shared" si="12"/>
        <v>0</v>
      </c>
      <c r="AG58" s="5">
        <f t="shared" si="13"/>
        <v>0</v>
      </c>
      <c r="AH58" s="2" t="b">
        <f t="shared" si="14"/>
        <v>1</v>
      </c>
    </row>
    <row r="59" spans="1:34" s="274" customFormat="1" ht="19.5" customHeight="1" x14ac:dyDescent="0.25">
      <c r="A59" s="315"/>
      <c r="B59" s="389" t="s">
        <v>186</v>
      </c>
      <c r="C59" s="343"/>
      <c r="D59" s="336"/>
      <c r="E59" s="267"/>
      <c r="F59" s="283">
        <f t="shared" si="53"/>
        <v>90</v>
      </c>
      <c r="G59" s="284">
        <v>3</v>
      </c>
      <c r="H59" s="225">
        <f>SUM(I59:L59)</f>
        <v>42</v>
      </c>
      <c r="I59" s="226">
        <v>22</v>
      </c>
      <c r="J59" s="226"/>
      <c r="K59" s="226">
        <v>20</v>
      </c>
      <c r="L59" s="268"/>
      <c r="M59" s="352">
        <f>G59*2</f>
        <v>6</v>
      </c>
      <c r="N59" s="268">
        <v>30</v>
      </c>
      <c r="O59" s="285">
        <f>F59-H59-M59-N59</f>
        <v>12</v>
      </c>
      <c r="P59" s="225"/>
      <c r="Q59" s="268"/>
      <c r="R59" s="225"/>
      <c r="S59" s="268"/>
      <c r="T59" s="225">
        <v>3</v>
      </c>
      <c r="U59" s="285"/>
      <c r="V59" s="225"/>
      <c r="W59" s="268"/>
      <c r="X59" s="274" t="b">
        <f t="shared" ref="X59" si="54">G59=P59+Q59+R59+S59+T59+U59+V59+W59</f>
        <v>1</v>
      </c>
      <c r="Z59" s="5">
        <f t="shared" si="6"/>
        <v>0</v>
      </c>
      <c r="AA59" s="5">
        <f t="shared" si="7"/>
        <v>0</v>
      </c>
      <c r="AB59" s="5">
        <f t="shared" si="8"/>
        <v>0</v>
      </c>
      <c r="AC59" s="5">
        <f t="shared" si="9"/>
        <v>0</v>
      </c>
      <c r="AD59" s="5">
        <f t="shared" si="10"/>
        <v>42</v>
      </c>
      <c r="AE59" s="5">
        <f t="shared" si="11"/>
        <v>0</v>
      </c>
      <c r="AF59" s="5">
        <f t="shared" si="12"/>
        <v>0</v>
      </c>
      <c r="AG59" s="5">
        <f t="shared" si="13"/>
        <v>0</v>
      </c>
      <c r="AH59" s="2" t="b">
        <f t="shared" si="14"/>
        <v>1</v>
      </c>
    </row>
    <row r="60" spans="1:34" s="274" customFormat="1" ht="19.899999999999999" customHeight="1" x14ac:dyDescent="0.25">
      <c r="A60" s="313"/>
      <c r="B60" s="389" t="s">
        <v>160</v>
      </c>
      <c r="C60" s="344"/>
      <c r="D60" s="336"/>
      <c r="E60" s="267"/>
      <c r="F60" s="283">
        <f>G60*30</f>
        <v>90</v>
      </c>
      <c r="G60" s="284">
        <v>3</v>
      </c>
      <c r="H60" s="225">
        <f>SUM(I60:L60)</f>
        <v>42</v>
      </c>
      <c r="I60" s="226">
        <v>22</v>
      </c>
      <c r="J60" s="226"/>
      <c r="K60" s="226">
        <v>20</v>
      </c>
      <c r="L60" s="268"/>
      <c r="M60" s="225">
        <f>G60*2</f>
        <v>6</v>
      </c>
      <c r="N60" s="268"/>
      <c r="O60" s="285">
        <f>F60-H60-M60-N60</f>
        <v>42</v>
      </c>
      <c r="P60" s="225"/>
      <c r="Q60" s="268">
        <v>3</v>
      </c>
      <c r="R60" s="225"/>
      <c r="S60" s="268"/>
      <c r="T60" s="225"/>
      <c r="U60" s="268"/>
      <c r="V60" s="225"/>
      <c r="W60" s="268"/>
      <c r="X60" s="274" t="b">
        <f>G60=P60+Q60+R60+S60+T60+U60+V60+W60</f>
        <v>1</v>
      </c>
      <c r="Z60" s="5">
        <f t="shared" ref="Z60:AG60" si="55">P60*14</f>
        <v>0</v>
      </c>
      <c r="AA60" s="5">
        <f t="shared" si="55"/>
        <v>42</v>
      </c>
      <c r="AB60" s="5">
        <f t="shared" si="55"/>
        <v>0</v>
      </c>
      <c r="AC60" s="5">
        <f t="shared" si="55"/>
        <v>0</v>
      </c>
      <c r="AD60" s="5">
        <f t="shared" si="55"/>
        <v>0</v>
      </c>
      <c r="AE60" s="5">
        <f t="shared" si="55"/>
        <v>0</v>
      </c>
      <c r="AF60" s="5">
        <f t="shared" si="55"/>
        <v>0</v>
      </c>
      <c r="AG60" s="5">
        <f t="shared" si="55"/>
        <v>0</v>
      </c>
      <c r="AH60" s="2" t="b">
        <f>Z60+AA60+AB60+AC60+AD60+AE60+AF60+AG60=H60</f>
        <v>1</v>
      </c>
    </row>
    <row r="61" spans="1:34" s="1" customFormat="1" ht="19.899999999999999" customHeight="1" x14ac:dyDescent="0.25">
      <c r="A61" s="321" t="s">
        <v>210</v>
      </c>
      <c r="B61" s="390" t="s">
        <v>217</v>
      </c>
      <c r="C61" s="146"/>
      <c r="D61" s="147"/>
      <c r="E61" s="126">
        <v>4</v>
      </c>
      <c r="F61" s="251">
        <f t="shared" ref="F61:F62" si="56">G61*30</f>
        <v>30</v>
      </c>
      <c r="G61" s="256">
        <v>1</v>
      </c>
      <c r="H61" s="69">
        <f>SUM(I61:L61)</f>
        <v>0</v>
      </c>
      <c r="I61" s="90"/>
      <c r="J61" s="90"/>
      <c r="K61" s="90"/>
      <c r="L61" s="70"/>
      <c r="M61" s="69"/>
      <c r="N61" s="70">
        <v>30</v>
      </c>
      <c r="O61" s="260">
        <f>F61-H61-M61-N61</f>
        <v>0</v>
      </c>
      <c r="P61" s="109"/>
      <c r="Q61" s="108"/>
      <c r="R61" s="109"/>
      <c r="S61" s="101">
        <v>1</v>
      </c>
      <c r="T61" s="100"/>
      <c r="U61" s="101"/>
      <c r="V61" s="109"/>
      <c r="W61" s="108"/>
      <c r="X61" s="1" t="b">
        <f t="shared" ref="X61:X79" si="57">G61=P61+Q61+R61+S61+T61+U61+V61+W61</f>
        <v>1</v>
      </c>
      <c r="Y61" s="274"/>
      <c r="Z61" s="5"/>
      <c r="AA61" s="5"/>
      <c r="AB61" s="5"/>
      <c r="AC61" s="5"/>
      <c r="AD61" s="5"/>
      <c r="AE61" s="5"/>
      <c r="AF61" s="5"/>
      <c r="AG61" s="5"/>
      <c r="AH61" s="2"/>
    </row>
    <row r="62" spans="1:34" s="91" customFormat="1" ht="19.899999999999999" customHeight="1" thickBot="1" x14ac:dyDescent="0.3">
      <c r="A62" s="322" t="s">
        <v>235</v>
      </c>
      <c r="B62" s="391" t="s">
        <v>215</v>
      </c>
      <c r="C62" s="254"/>
      <c r="D62" s="133"/>
      <c r="E62" s="134">
        <v>6</v>
      </c>
      <c r="F62" s="251">
        <f t="shared" si="56"/>
        <v>30</v>
      </c>
      <c r="G62" s="257">
        <v>1</v>
      </c>
      <c r="H62" s="72">
        <f>SUM(I62:L62)</f>
        <v>0</v>
      </c>
      <c r="I62" s="135"/>
      <c r="J62" s="135"/>
      <c r="K62" s="135"/>
      <c r="L62" s="73"/>
      <c r="M62" s="72"/>
      <c r="N62" s="73">
        <v>30</v>
      </c>
      <c r="O62" s="260">
        <f>F62-H62-M62-N62</f>
        <v>0</v>
      </c>
      <c r="P62" s="72"/>
      <c r="Q62" s="73"/>
      <c r="R62" s="72"/>
      <c r="S62" s="89"/>
      <c r="T62" s="88"/>
      <c r="U62" s="89">
        <v>1</v>
      </c>
      <c r="V62" s="72"/>
      <c r="W62" s="73"/>
      <c r="X62" s="1" t="b">
        <f t="shared" si="57"/>
        <v>1</v>
      </c>
      <c r="Y62" s="274"/>
      <c r="Z62" s="5"/>
      <c r="AA62" s="5"/>
      <c r="AB62" s="5"/>
      <c r="AC62" s="5"/>
      <c r="AD62" s="5"/>
      <c r="AE62" s="5"/>
      <c r="AF62" s="5"/>
      <c r="AG62" s="5"/>
      <c r="AH62" s="2"/>
    </row>
    <row r="63" spans="1:34" ht="19.899999999999999" customHeight="1" thickBot="1" x14ac:dyDescent="0.3">
      <c r="A63" s="469" t="s">
        <v>1</v>
      </c>
      <c r="B63" s="470"/>
      <c r="C63" s="302">
        <v>14</v>
      </c>
      <c r="D63" s="302">
        <v>8</v>
      </c>
      <c r="E63" s="302">
        <v>2</v>
      </c>
      <c r="F63" s="303">
        <f>F29+F33+F39+F45+F46+F47+F51+F54+F57+F61+F62+F56+F55</f>
        <v>2940</v>
      </c>
      <c r="G63" s="303">
        <f t="shared" ref="G63:W63" si="58">G29+G33+G39+G45+G46+G47+G51+G54+G57+G61+G62+G56+G55</f>
        <v>98</v>
      </c>
      <c r="H63" s="303">
        <f t="shared" si="58"/>
        <v>1344</v>
      </c>
      <c r="I63" s="303">
        <f t="shared" si="58"/>
        <v>684</v>
      </c>
      <c r="J63" s="303">
        <f t="shared" si="58"/>
        <v>118</v>
      </c>
      <c r="K63" s="303">
        <f t="shared" si="58"/>
        <v>522</v>
      </c>
      <c r="L63" s="303">
        <f t="shared" si="58"/>
        <v>20</v>
      </c>
      <c r="M63" s="303">
        <f t="shared" si="58"/>
        <v>192</v>
      </c>
      <c r="N63" s="303">
        <f t="shared" si="58"/>
        <v>490</v>
      </c>
      <c r="O63" s="303">
        <f t="shared" si="58"/>
        <v>914</v>
      </c>
      <c r="P63" s="303">
        <f>P29+P33+P39+P45+P46+P47+P51+P54+P57+P61+P62+P56+P55</f>
        <v>11</v>
      </c>
      <c r="Q63" s="303">
        <f t="shared" si="58"/>
        <v>20</v>
      </c>
      <c r="R63" s="303">
        <f t="shared" si="58"/>
        <v>16</v>
      </c>
      <c r="S63" s="303">
        <f t="shared" si="58"/>
        <v>19</v>
      </c>
      <c r="T63" s="303">
        <f t="shared" si="58"/>
        <v>14</v>
      </c>
      <c r="U63" s="303">
        <f>U29+U33+U39+U45+U46+U47+U51+U54+U57+U61+U62+U56+U55</f>
        <v>14</v>
      </c>
      <c r="V63" s="303">
        <f t="shared" si="58"/>
        <v>4</v>
      </c>
      <c r="W63" s="303">
        <f t="shared" si="58"/>
        <v>0</v>
      </c>
      <c r="X63" s="2" t="b">
        <f>G63=P63+Q63+R63+S63+T63+U63+V63+W63</f>
        <v>1</v>
      </c>
      <c r="Y63" s="274"/>
      <c r="Z63" s="5"/>
      <c r="AA63" s="5"/>
      <c r="AB63" s="5"/>
      <c r="AC63" s="5"/>
      <c r="AD63" s="5"/>
      <c r="AE63" s="5"/>
      <c r="AF63" s="5"/>
      <c r="AG63" s="5"/>
      <c r="AH63" s="2"/>
    </row>
    <row r="64" spans="1:34" s="1" customFormat="1" ht="19.899999999999999" customHeight="1" thickBot="1" x14ac:dyDescent="0.3">
      <c r="A64" s="75" t="s">
        <v>40</v>
      </c>
      <c r="B64" s="217"/>
      <c r="C64" s="139"/>
      <c r="D64" s="139"/>
      <c r="E64" s="139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3"/>
      <c r="X64" s="2" t="b">
        <f t="shared" si="57"/>
        <v>1</v>
      </c>
      <c r="Y64" s="274"/>
      <c r="Z64" s="5"/>
      <c r="AA64" s="5"/>
      <c r="AB64" s="5"/>
      <c r="AC64" s="5"/>
      <c r="AD64" s="5"/>
      <c r="AE64" s="5"/>
      <c r="AF64" s="5"/>
      <c r="AG64" s="5"/>
      <c r="AH64" s="2"/>
    </row>
    <row r="65" spans="1:34" s="1" customFormat="1" ht="19.899999999999999" customHeight="1" x14ac:dyDescent="0.25">
      <c r="A65" s="116" t="s">
        <v>33</v>
      </c>
      <c r="B65" s="140" t="s">
        <v>223</v>
      </c>
      <c r="C65" s="141"/>
      <c r="D65" s="142" t="s">
        <v>138</v>
      </c>
      <c r="E65" s="143"/>
      <c r="F65" s="83">
        <f>G65*30</f>
        <v>270</v>
      </c>
      <c r="G65" s="107">
        <v>9</v>
      </c>
      <c r="H65" s="67"/>
      <c r="I65" s="144"/>
      <c r="J65" s="144"/>
      <c r="K65" s="144"/>
      <c r="L65" s="144"/>
      <c r="M65" s="106"/>
      <c r="N65" s="105"/>
      <c r="O65" s="122">
        <f>F65-H65-M65-N65</f>
        <v>270</v>
      </c>
      <c r="P65" s="104"/>
      <c r="Q65" s="107">
        <v>3</v>
      </c>
      <c r="R65" s="104"/>
      <c r="S65" s="107">
        <v>3</v>
      </c>
      <c r="T65" s="104"/>
      <c r="U65" s="107">
        <v>3</v>
      </c>
      <c r="V65" s="296"/>
      <c r="W65" s="107"/>
      <c r="X65" s="2" t="b">
        <f t="shared" si="57"/>
        <v>1</v>
      </c>
      <c r="Y65" s="274"/>
      <c r="Z65" s="5"/>
      <c r="AA65" s="5"/>
      <c r="AB65" s="5"/>
      <c r="AC65" s="5"/>
      <c r="AD65" s="5"/>
      <c r="AE65" s="5"/>
      <c r="AF65" s="5"/>
      <c r="AG65" s="5"/>
      <c r="AH65" s="2"/>
    </row>
    <row r="66" spans="1:34" s="1" customFormat="1" ht="19.899999999999999" customHeight="1" x14ac:dyDescent="0.25">
      <c r="A66" s="123" t="s">
        <v>137</v>
      </c>
      <c r="B66" s="145" t="s">
        <v>212</v>
      </c>
      <c r="C66" s="146"/>
      <c r="D66" s="147">
        <v>7.8</v>
      </c>
      <c r="E66" s="148"/>
      <c r="F66" s="85">
        <f t="shared" ref="F66:F67" si="59">G66*30</f>
        <v>630</v>
      </c>
      <c r="G66" s="101">
        <v>21</v>
      </c>
      <c r="H66" s="69"/>
      <c r="I66" s="149"/>
      <c r="J66" s="149"/>
      <c r="K66" s="149"/>
      <c r="L66" s="149"/>
      <c r="M66" s="109"/>
      <c r="N66" s="108"/>
      <c r="O66" s="127">
        <f>F66-H66-M66-N66</f>
        <v>630</v>
      </c>
      <c r="P66" s="100"/>
      <c r="Q66" s="101"/>
      <c r="R66" s="100"/>
      <c r="S66" s="101"/>
      <c r="T66" s="100"/>
      <c r="U66" s="101"/>
      <c r="V66" s="297">
        <v>15</v>
      </c>
      <c r="W66" s="101">
        <v>6</v>
      </c>
      <c r="X66" s="2" t="b">
        <f t="shared" si="57"/>
        <v>1</v>
      </c>
      <c r="Y66" s="274"/>
      <c r="Z66" s="5"/>
      <c r="AA66" s="5"/>
      <c r="AB66" s="5"/>
      <c r="AC66" s="5"/>
      <c r="AD66" s="5"/>
      <c r="AE66" s="5"/>
      <c r="AF66" s="5"/>
      <c r="AG66" s="5"/>
      <c r="AH66" s="2"/>
    </row>
    <row r="67" spans="1:34" s="1" customFormat="1" ht="19.899999999999999" customHeight="1" thickBot="1" x14ac:dyDescent="0.3">
      <c r="A67" s="123" t="s">
        <v>143</v>
      </c>
      <c r="B67" s="150" t="s">
        <v>136</v>
      </c>
      <c r="C67" s="151"/>
      <c r="D67" s="152">
        <v>8</v>
      </c>
      <c r="E67" s="153"/>
      <c r="F67" s="88">
        <f t="shared" si="59"/>
        <v>180</v>
      </c>
      <c r="G67" s="111">
        <v>6</v>
      </c>
      <c r="H67" s="72"/>
      <c r="I67" s="154"/>
      <c r="J67" s="154"/>
      <c r="K67" s="154"/>
      <c r="L67" s="154"/>
      <c r="M67" s="113"/>
      <c r="N67" s="112"/>
      <c r="O67" s="136">
        <f>F67-H67-M67-N67</f>
        <v>180</v>
      </c>
      <c r="P67" s="110"/>
      <c r="Q67" s="111"/>
      <c r="R67" s="110"/>
      <c r="S67" s="111"/>
      <c r="T67" s="110"/>
      <c r="U67" s="111"/>
      <c r="V67" s="298"/>
      <c r="W67" s="111">
        <v>6</v>
      </c>
      <c r="X67" s="2" t="b">
        <f t="shared" si="57"/>
        <v>1</v>
      </c>
      <c r="Y67" s="274"/>
      <c r="Z67" s="5"/>
      <c r="AA67" s="5"/>
      <c r="AB67" s="5"/>
      <c r="AC67" s="5"/>
      <c r="AD67" s="5"/>
      <c r="AE67" s="5"/>
      <c r="AF67" s="5"/>
      <c r="AG67" s="5"/>
      <c r="AH67" s="2"/>
    </row>
    <row r="68" spans="1:34" s="1" customFormat="1" ht="19.899999999999999" customHeight="1" thickBot="1" x14ac:dyDescent="0.3">
      <c r="A68" s="469" t="s">
        <v>1</v>
      </c>
      <c r="B68" s="470"/>
      <c r="C68" s="302">
        <v>0</v>
      </c>
      <c r="D68" s="302">
        <v>6</v>
      </c>
      <c r="E68" s="302">
        <v>0</v>
      </c>
      <c r="F68" s="303">
        <f t="shared" ref="F68:W68" si="60">SUM(F65:F67)</f>
        <v>1080</v>
      </c>
      <c r="G68" s="303">
        <f t="shared" si="60"/>
        <v>36</v>
      </c>
      <c r="H68" s="303">
        <f t="shared" si="60"/>
        <v>0</v>
      </c>
      <c r="I68" s="303">
        <f t="shared" si="60"/>
        <v>0</v>
      </c>
      <c r="J68" s="303">
        <f t="shared" si="60"/>
        <v>0</v>
      </c>
      <c r="K68" s="303">
        <f t="shared" si="60"/>
        <v>0</v>
      </c>
      <c r="L68" s="303">
        <f t="shared" si="60"/>
        <v>0</v>
      </c>
      <c r="M68" s="303">
        <f t="shared" si="60"/>
        <v>0</v>
      </c>
      <c r="N68" s="303">
        <f t="shared" si="60"/>
        <v>0</v>
      </c>
      <c r="O68" s="303">
        <f t="shared" si="60"/>
        <v>1080</v>
      </c>
      <c r="P68" s="303">
        <f t="shared" si="60"/>
        <v>0</v>
      </c>
      <c r="Q68" s="303">
        <f t="shared" si="60"/>
        <v>3</v>
      </c>
      <c r="R68" s="303">
        <f t="shared" si="60"/>
        <v>0</v>
      </c>
      <c r="S68" s="303">
        <f t="shared" si="60"/>
        <v>3</v>
      </c>
      <c r="T68" s="303">
        <f t="shared" si="60"/>
        <v>0</v>
      </c>
      <c r="U68" s="303">
        <f t="shared" si="60"/>
        <v>3</v>
      </c>
      <c r="V68" s="303">
        <f t="shared" si="60"/>
        <v>15</v>
      </c>
      <c r="W68" s="303">
        <f t="shared" si="60"/>
        <v>12</v>
      </c>
      <c r="X68" s="2" t="b">
        <f t="shared" si="57"/>
        <v>1</v>
      </c>
      <c r="Y68" s="274"/>
      <c r="Z68" s="5"/>
      <c r="AA68" s="5"/>
      <c r="AB68" s="5"/>
      <c r="AC68" s="5"/>
      <c r="AD68" s="5"/>
      <c r="AE68" s="5"/>
      <c r="AF68" s="5"/>
      <c r="AG68" s="5"/>
      <c r="AH68" s="2"/>
    </row>
    <row r="69" spans="1:34" s="1" customFormat="1" ht="19.899999999999999" customHeight="1" thickBot="1" x14ac:dyDescent="0.3">
      <c r="A69" s="304" t="s">
        <v>31</v>
      </c>
      <c r="B69" s="155"/>
      <c r="C69" s="156"/>
      <c r="D69" s="156"/>
      <c r="E69" s="156"/>
      <c r="F69" s="157"/>
      <c r="G69" s="157"/>
      <c r="H69" s="157"/>
      <c r="I69" s="461"/>
      <c r="J69" s="461"/>
      <c r="K69" s="461"/>
      <c r="L69" s="461"/>
      <c r="M69" s="461"/>
      <c r="N69" s="461"/>
      <c r="O69" s="461"/>
      <c r="P69" s="114"/>
      <c r="Q69" s="114"/>
      <c r="R69" s="114"/>
      <c r="S69" s="114"/>
      <c r="T69" s="114"/>
      <c r="U69" s="114"/>
      <c r="V69" s="114"/>
      <c r="W69" s="115"/>
      <c r="X69" s="2" t="b">
        <f t="shared" si="57"/>
        <v>1</v>
      </c>
      <c r="Y69" s="274"/>
      <c r="Z69" s="5"/>
      <c r="AA69" s="5"/>
      <c r="AB69" s="5"/>
      <c r="AC69" s="5"/>
      <c r="AD69" s="5"/>
      <c r="AE69" s="5"/>
      <c r="AF69" s="5"/>
      <c r="AG69" s="5"/>
      <c r="AH69" s="2"/>
    </row>
    <row r="70" spans="1:34" s="1" customFormat="1" ht="19.899999999999999" customHeight="1" x14ac:dyDescent="0.25">
      <c r="A70" s="434" t="s">
        <v>34</v>
      </c>
      <c r="B70" s="140" t="s">
        <v>264</v>
      </c>
      <c r="C70" s="436">
        <v>8</v>
      </c>
      <c r="D70" s="158"/>
      <c r="E70" s="159"/>
      <c r="F70" s="83">
        <f>G70*30</f>
        <v>180</v>
      </c>
      <c r="G70" s="107">
        <v>6</v>
      </c>
      <c r="H70" s="67"/>
      <c r="I70" s="144"/>
      <c r="J70" s="144"/>
      <c r="K70" s="144"/>
      <c r="L70" s="144"/>
      <c r="M70" s="106"/>
      <c r="N70" s="105"/>
      <c r="O70" s="122">
        <f>F70-H70-M70-N70</f>
        <v>180</v>
      </c>
      <c r="P70" s="104"/>
      <c r="Q70" s="107"/>
      <c r="R70" s="104"/>
      <c r="S70" s="107"/>
      <c r="T70" s="104"/>
      <c r="U70" s="107"/>
      <c r="V70" s="104"/>
      <c r="W70" s="107">
        <v>6</v>
      </c>
      <c r="X70" s="2" t="b">
        <f t="shared" si="57"/>
        <v>1</v>
      </c>
      <c r="Y70" s="274"/>
      <c r="Z70" s="5"/>
      <c r="AA70" s="5"/>
      <c r="AB70" s="5"/>
      <c r="AC70" s="5"/>
      <c r="AD70" s="5"/>
      <c r="AE70" s="5"/>
      <c r="AF70" s="5"/>
      <c r="AG70" s="5"/>
      <c r="AH70" s="2"/>
    </row>
    <row r="71" spans="1:34" s="1" customFormat="1" ht="19.899999999999999" customHeight="1" x14ac:dyDescent="0.25">
      <c r="A71" s="435"/>
      <c r="B71" s="223" t="s">
        <v>265</v>
      </c>
      <c r="C71" s="437"/>
      <c r="D71" s="147"/>
      <c r="E71" s="148"/>
      <c r="F71" s="85">
        <f>G71*30</f>
        <v>30</v>
      </c>
      <c r="G71" s="101">
        <v>1</v>
      </c>
      <c r="H71" s="109"/>
      <c r="I71" s="149"/>
      <c r="J71" s="149"/>
      <c r="K71" s="149"/>
      <c r="L71" s="149"/>
      <c r="M71" s="109"/>
      <c r="N71" s="108">
        <v>30</v>
      </c>
      <c r="O71" s="127">
        <f>F71-H71-M71-N71</f>
        <v>0</v>
      </c>
      <c r="P71" s="100"/>
      <c r="Q71" s="101"/>
      <c r="R71" s="100"/>
      <c r="S71" s="101"/>
      <c r="T71" s="100"/>
      <c r="U71" s="101"/>
      <c r="V71" s="100"/>
      <c r="W71" s="101">
        <v>1</v>
      </c>
      <c r="X71" s="2" t="b">
        <f t="shared" si="57"/>
        <v>1</v>
      </c>
      <c r="Y71" s="274"/>
      <c r="Z71" s="5"/>
      <c r="AA71" s="5"/>
      <c r="AB71" s="5"/>
      <c r="AC71" s="5"/>
      <c r="AD71" s="5"/>
      <c r="AE71" s="5"/>
      <c r="AF71" s="5"/>
      <c r="AG71" s="5"/>
      <c r="AH71" s="2"/>
    </row>
    <row r="72" spans="1:34" s="1" customFormat="1" ht="19.899999999999999" customHeight="1" thickBot="1" x14ac:dyDescent="0.3">
      <c r="A72" s="160" t="s">
        <v>144</v>
      </c>
      <c r="B72" s="224" t="s">
        <v>219</v>
      </c>
      <c r="C72" s="151">
        <v>8</v>
      </c>
      <c r="D72" s="152"/>
      <c r="E72" s="153"/>
      <c r="F72" s="88">
        <f>G72*30</f>
        <v>30</v>
      </c>
      <c r="G72" s="111">
        <v>1</v>
      </c>
      <c r="H72" s="113"/>
      <c r="I72" s="154"/>
      <c r="J72" s="154"/>
      <c r="K72" s="154"/>
      <c r="L72" s="154"/>
      <c r="M72" s="113"/>
      <c r="N72" s="112">
        <v>30</v>
      </c>
      <c r="O72" s="136">
        <f>F72-H72-M72-N72</f>
        <v>0</v>
      </c>
      <c r="P72" s="110"/>
      <c r="Q72" s="111"/>
      <c r="R72" s="110"/>
      <c r="S72" s="111"/>
      <c r="T72" s="110"/>
      <c r="U72" s="111"/>
      <c r="V72" s="110"/>
      <c r="W72" s="111">
        <v>1</v>
      </c>
      <c r="X72" s="2" t="b">
        <f t="shared" si="57"/>
        <v>1</v>
      </c>
      <c r="Y72" s="274"/>
      <c r="Z72" s="5"/>
      <c r="AA72" s="5"/>
      <c r="AB72" s="5"/>
      <c r="AC72" s="5"/>
      <c r="AD72" s="5"/>
      <c r="AE72" s="5"/>
      <c r="AF72" s="5"/>
      <c r="AG72" s="5"/>
      <c r="AH72" s="2"/>
    </row>
    <row r="73" spans="1:34" s="1" customFormat="1" ht="19.899999999999999" customHeight="1" thickBot="1" x14ac:dyDescent="0.3">
      <c r="A73" s="443" t="s">
        <v>1</v>
      </c>
      <c r="B73" s="443"/>
      <c r="C73" s="302">
        <v>0</v>
      </c>
      <c r="D73" s="302">
        <v>0</v>
      </c>
      <c r="E73" s="302">
        <v>0</v>
      </c>
      <c r="F73" s="303">
        <f>SUM(F70:F72)</f>
        <v>240</v>
      </c>
      <c r="G73" s="303">
        <f>SUM(G70:G72)</f>
        <v>8</v>
      </c>
      <c r="H73" s="303">
        <f t="shared" ref="H73:W73" si="61">SUM(H70:H72)</f>
        <v>0</v>
      </c>
      <c r="I73" s="303">
        <f t="shared" si="61"/>
        <v>0</v>
      </c>
      <c r="J73" s="303">
        <f t="shared" si="61"/>
        <v>0</v>
      </c>
      <c r="K73" s="303">
        <f t="shared" si="61"/>
        <v>0</v>
      </c>
      <c r="L73" s="303">
        <f t="shared" si="61"/>
        <v>0</v>
      </c>
      <c r="M73" s="303">
        <f t="shared" si="61"/>
        <v>0</v>
      </c>
      <c r="N73" s="303">
        <f t="shared" si="61"/>
        <v>60</v>
      </c>
      <c r="O73" s="303">
        <f t="shared" si="61"/>
        <v>180</v>
      </c>
      <c r="P73" s="303">
        <f t="shared" si="61"/>
        <v>0</v>
      </c>
      <c r="Q73" s="303">
        <f t="shared" si="61"/>
        <v>0</v>
      </c>
      <c r="R73" s="303">
        <f t="shared" si="61"/>
        <v>0</v>
      </c>
      <c r="S73" s="303">
        <f t="shared" si="61"/>
        <v>0</v>
      </c>
      <c r="T73" s="303">
        <f t="shared" si="61"/>
        <v>0</v>
      </c>
      <c r="U73" s="303">
        <f t="shared" si="61"/>
        <v>0</v>
      </c>
      <c r="V73" s="303">
        <f t="shared" si="61"/>
        <v>0</v>
      </c>
      <c r="W73" s="303">
        <f t="shared" si="61"/>
        <v>8</v>
      </c>
      <c r="X73" s="2" t="b">
        <f t="shared" si="57"/>
        <v>1</v>
      </c>
      <c r="Y73" s="274"/>
      <c r="Z73" s="5"/>
      <c r="AA73" s="5"/>
      <c r="AB73" s="5"/>
      <c r="AC73" s="5"/>
      <c r="AD73" s="5"/>
      <c r="AE73" s="5"/>
      <c r="AF73" s="5"/>
      <c r="AG73" s="5"/>
      <c r="AH73" s="2"/>
    </row>
    <row r="74" spans="1:34" s="1" customFormat="1" ht="19.899999999999999" customHeight="1" thickBot="1" x14ac:dyDescent="0.3">
      <c r="A74" s="438" t="s">
        <v>42</v>
      </c>
      <c r="B74" s="438"/>
      <c r="C74" s="61">
        <f t="shared" ref="C74:W74" si="62">C27+C63+C68+C73</f>
        <v>20</v>
      </c>
      <c r="D74" s="61">
        <f t="shared" si="62"/>
        <v>18</v>
      </c>
      <c r="E74" s="61">
        <f t="shared" si="62"/>
        <v>2</v>
      </c>
      <c r="F74" s="61">
        <f>F27+F63+F68+F73</f>
        <v>5400</v>
      </c>
      <c r="G74" s="61">
        <f t="shared" si="62"/>
        <v>180</v>
      </c>
      <c r="H74" s="61">
        <f t="shared" si="62"/>
        <v>1910</v>
      </c>
      <c r="I74" s="61">
        <f t="shared" si="62"/>
        <v>796</v>
      </c>
      <c r="J74" s="61">
        <f t="shared" si="62"/>
        <v>488</v>
      </c>
      <c r="K74" s="61">
        <f t="shared" si="62"/>
        <v>606</v>
      </c>
      <c r="L74" s="61">
        <f t="shared" si="62"/>
        <v>20</v>
      </c>
      <c r="M74" s="61">
        <f t="shared" si="62"/>
        <v>254</v>
      </c>
      <c r="N74" s="61">
        <f t="shared" si="62"/>
        <v>730</v>
      </c>
      <c r="O74" s="61">
        <f t="shared" si="62"/>
        <v>2506</v>
      </c>
      <c r="P74" s="61">
        <f t="shared" si="62"/>
        <v>30</v>
      </c>
      <c r="Q74" s="61">
        <f t="shared" si="62"/>
        <v>31</v>
      </c>
      <c r="R74" s="61">
        <f t="shared" si="62"/>
        <v>21</v>
      </c>
      <c r="S74" s="61">
        <f t="shared" si="62"/>
        <v>24</v>
      </c>
      <c r="T74" s="61">
        <f t="shared" si="62"/>
        <v>16</v>
      </c>
      <c r="U74" s="61">
        <f t="shared" si="62"/>
        <v>19</v>
      </c>
      <c r="V74" s="61">
        <f t="shared" si="62"/>
        <v>19</v>
      </c>
      <c r="W74" s="61">
        <f t="shared" si="62"/>
        <v>20</v>
      </c>
      <c r="X74" s="2" t="b">
        <f t="shared" si="57"/>
        <v>1</v>
      </c>
      <c r="Y74" s="274"/>
      <c r="Z74" s="5"/>
      <c r="AA74" s="5"/>
      <c r="AB74" s="5"/>
      <c r="AC74" s="5"/>
      <c r="AD74" s="5"/>
      <c r="AE74" s="5"/>
      <c r="AF74" s="5"/>
      <c r="AG74" s="5"/>
      <c r="AH74" s="2"/>
    </row>
    <row r="75" spans="1:34" s="1" customFormat="1" ht="19.899999999999999" customHeight="1" x14ac:dyDescent="0.25">
      <c r="A75" s="216"/>
      <c r="B75" s="161"/>
      <c r="C75" s="162"/>
      <c r="D75" s="162"/>
      <c r="E75" s="162"/>
      <c r="F75" s="162"/>
      <c r="G75" s="162"/>
      <c r="H75" s="162"/>
      <c r="I75" s="162"/>
      <c r="J75" s="162"/>
      <c r="K75" s="162"/>
      <c r="L75" s="162"/>
      <c r="M75" s="162"/>
      <c r="N75" s="162"/>
      <c r="O75" s="162"/>
      <c r="P75" s="162"/>
      <c r="Q75" s="162"/>
      <c r="R75" s="162"/>
      <c r="S75" s="162"/>
      <c r="T75" s="162"/>
      <c r="U75" s="162"/>
      <c r="V75" s="162"/>
      <c r="W75" s="163"/>
      <c r="X75" s="2" t="b">
        <f t="shared" si="57"/>
        <v>1</v>
      </c>
      <c r="Y75" s="274"/>
      <c r="Z75" s="5"/>
      <c r="AA75" s="5"/>
      <c r="AB75" s="5"/>
      <c r="AC75" s="5"/>
      <c r="AD75" s="5"/>
      <c r="AE75" s="5"/>
      <c r="AF75" s="5"/>
      <c r="AG75" s="5"/>
      <c r="AH75" s="2"/>
    </row>
    <row r="76" spans="1:34" s="202" customFormat="1" ht="19.899999999999999" customHeight="1" x14ac:dyDescent="0.25">
      <c r="A76" s="441" t="s">
        <v>108</v>
      </c>
      <c r="B76" s="442"/>
      <c r="C76" s="442"/>
      <c r="D76" s="442"/>
      <c r="E76" s="442"/>
      <c r="F76" s="442"/>
      <c r="G76" s="442"/>
      <c r="H76" s="264"/>
      <c r="I76" s="199"/>
      <c r="J76" s="199"/>
      <c r="K76" s="200"/>
      <c r="L76" s="199"/>
      <c r="M76" s="200"/>
      <c r="N76" s="200"/>
      <c r="O76" s="200"/>
      <c r="P76" s="200"/>
      <c r="Q76" s="200"/>
      <c r="R76" s="200"/>
      <c r="S76" s="200"/>
      <c r="T76" s="200"/>
      <c r="U76" s="200"/>
      <c r="V76" s="200"/>
      <c r="W76" s="201"/>
      <c r="X76" s="202" t="b">
        <f t="shared" si="57"/>
        <v>1</v>
      </c>
      <c r="Y76" s="274"/>
      <c r="Z76" s="5"/>
      <c r="AA76" s="5"/>
      <c r="AB76" s="5"/>
      <c r="AC76" s="5"/>
      <c r="AD76" s="5"/>
      <c r="AE76" s="5"/>
      <c r="AF76" s="5"/>
      <c r="AG76" s="5"/>
      <c r="AH76" s="2"/>
    </row>
    <row r="77" spans="1:34" s="1" customFormat="1" ht="19.899999999999999" customHeight="1" x14ac:dyDescent="0.25">
      <c r="A77" s="75" t="s">
        <v>135</v>
      </c>
      <c r="B77" s="164"/>
      <c r="C77" s="165"/>
      <c r="D77" s="166"/>
      <c r="E77" s="166"/>
      <c r="F77" s="162"/>
      <c r="G77" s="162"/>
      <c r="H77" s="167"/>
      <c r="I77" s="167"/>
      <c r="J77" s="167"/>
      <c r="K77" s="166"/>
      <c r="L77" s="166"/>
      <c r="M77" s="166"/>
      <c r="N77" s="166"/>
      <c r="O77" s="166"/>
      <c r="P77" s="167"/>
      <c r="Q77" s="167"/>
      <c r="R77" s="167"/>
      <c r="S77" s="167"/>
      <c r="T77" s="167"/>
      <c r="U77" s="167"/>
      <c r="V77" s="167"/>
      <c r="W77" s="168"/>
      <c r="X77" s="2" t="b">
        <f t="shared" si="57"/>
        <v>1</v>
      </c>
      <c r="Y77" s="274"/>
      <c r="Z77" s="5"/>
      <c r="AA77" s="5"/>
      <c r="AB77" s="5"/>
      <c r="AC77" s="5"/>
      <c r="AD77" s="5"/>
      <c r="AE77" s="5"/>
      <c r="AF77" s="5"/>
      <c r="AG77" s="5"/>
      <c r="AH77" s="2"/>
    </row>
    <row r="78" spans="1:34" s="1" customFormat="1" ht="19.899999999999999" customHeight="1" x14ac:dyDescent="0.25">
      <c r="A78" s="453" t="s">
        <v>236</v>
      </c>
      <c r="B78" s="454"/>
      <c r="C78" s="454"/>
      <c r="D78" s="454"/>
      <c r="E78" s="454"/>
      <c r="F78" s="454"/>
      <c r="G78" s="454"/>
      <c r="H78" s="454"/>
      <c r="I78" s="167"/>
      <c r="J78" s="167"/>
      <c r="K78" s="166"/>
      <c r="L78" s="166"/>
      <c r="M78" s="166"/>
      <c r="N78" s="166"/>
      <c r="O78" s="166"/>
      <c r="P78" s="167"/>
      <c r="Q78" s="167"/>
      <c r="R78" s="167"/>
      <c r="S78" s="167"/>
      <c r="T78" s="167"/>
      <c r="U78" s="167"/>
      <c r="V78" s="167"/>
      <c r="W78" s="168"/>
      <c r="X78" s="2" t="b">
        <f t="shared" si="57"/>
        <v>1</v>
      </c>
      <c r="Y78" s="274"/>
      <c r="Z78" s="5"/>
      <c r="AA78" s="5"/>
      <c r="AB78" s="5"/>
      <c r="AC78" s="5"/>
      <c r="AD78" s="5"/>
      <c r="AE78" s="5"/>
      <c r="AF78" s="5"/>
      <c r="AG78" s="5"/>
      <c r="AH78" s="2"/>
    </row>
    <row r="79" spans="1:34" s="1" customFormat="1" ht="19.899999999999999" customHeight="1" thickBot="1" x14ac:dyDescent="0.3">
      <c r="A79" s="449" t="s">
        <v>32</v>
      </c>
      <c r="B79" s="450"/>
      <c r="C79" s="450"/>
      <c r="D79" s="450"/>
      <c r="E79" s="450"/>
      <c r="F79" s="450"/>
      <c r="G79" s="450"/>
      <c r="H79" s="450"/>
      <c r="I79" s="167"/>
      <c r="J79" s="167"/>
      <c r="K79" s="166"/>
      <c r="L79" s="166"/>
      <c r="M79" s="166"/>
      <c r="N79" s="166"/>
      <c r="O79" s="166"/>
      <c r="P79" s="167"/>
      <c r="Q79" s="167"/>
      <c r="R79" s="167"/>
      <c r="S79" s="167"/>
      <c r="T79" s="167"/>
      <c r="U79" s="167"/>
      <c r="V79" s="167"/>
      <c r="W79" s="168"/>
      <c r="X79" s="2" t="b">
        <f t="shared" si="57"/>
        <v>1</v>
      </c>
      <c r="Y79" s="274"/>
      <c r="Z79" s="5"/>
      <c r="AA79" s="5"/>
      <c r="AB79" s="5"/>
      <c r="AC79" s="5"/>
      <c r="AD79" s="5"/>
      <c r="AE79" s="5"/>
      <c r="AF79" s="5"/>
      <c r="AG79" s="5"/>
      <c r="AH79" s="2"/>
    </row>
    <row r="80" spans="1:34" s="1" customFormat="1" ht="19.899999999999999" customHeight="1" x14ac:dyDescent="0.25">
      <c r="A80" s="203" t="s">
        <v>28</v>
      </c>
      <c r="B80" s="382" t="s">
        <v>180</v>
      </c>
      <c r="C80" s="178">
        <v>5</v>
      </c>
      <c r="D80" s="179"/>
      <c r="E80" s="205"/>
      <c r="F80" s="188">
        <f>G80*30</f>
        <v>180</v>
      </c>
      <c r="G80" s="206">
        <v>6</v>
      </c>
      <c r="H80" s="67">
        <f>SUM(I80:L80)</f>
        <v>84</v>
      </c>
      <c r="I80" s="121">
        <v>42</v>
      </c>
      <c r="J80" s="121">
        <v>14</v>
      </c>
      <c r="K80" s="121">
        <v>28</v>
      </c>
      <c r="L80" s="68"/>
      <c r="M80" s="67">
        <f>G80*2</f>
        <v>12</v>
      </c>
      <c r="N80" s="68">
        <v>30</v>
      </c>
      <c r="O80" s="122">
        <f>F80-H80-M80-N80</f>
        <v>54</v>
      </c>
      <c r="P80" s="67"/>
      <c r="Q80" s="68"/>
      <c r="R80" s="67"/>
      <c r="S80" s="68"/>
      <c r="T80" s="83">
        <v>6</v>
      </c>
      <c r="U80" s="84"/>
      <c r="V80" s="332"/>
      <c r="W80" s="84"/>
      <c r="X80" s="2" t="b">
        <f t="shared" ref="X80:X90" si="63">G80=P80+Q80+R80+S80+T80+U80+V80+W80</f>
        <v>1</v>
      </c>
      <c r="Y80" s="274"/>
      <c r="Z80" s="5">
        <f t="shared" ref="Z80:Z88" si="64">P80*14</f>
        <v>0</v>
      </c>
      <c r="AA80" s="5">
        <f t="shared" ref="AA80:AA88" si="65">Q80*14</f>
        <v>0</v>
      </c>
      <c r="AB80" s="5">
        <f t="shared" ref="AB80:AB88" si="66">R80*14</f>
        <v>0</v>
      </c>
      <c r="AC80" s="5">
        <f t="shared" ref="AC80:AC88" si="67">S80*14</f>
        <v>0</v>
      </c>
      <c r="AD80" s="5">
        <f t="shared" ref="AD80:AD88" si="68">T80*14</f>
        <v>84</v>
      </c>
      <c r="AE80" s="5">
        <f t="shared" ref="AE80:AE88" si="69">U80*14</f>
        <v>0</v>
      </c>
      <c r="AF80" s="5">
        <f t="shared" ref="AF80:AF88" si="70">V80*14</f>
        <v>0</v>
      </c>
      <c r="AG80" s="5">
        <f t="shared" ref="AG80:AG88" si="71">W80*14</f>
        <v>0</v>
      </c>
      <c r="AH80" s="2" t="b">
        <f t="shared" ref="AH80:AH88" si="72">Z80+AA80+AB80+AC80+AD80+AE80+AF80+AG80=H80</f>
        <v>1</v>
      </c>
    </row>
    <row r="81" spans="1:34" s="1" customFormat="1" ht="19.899999999999999" customHeight="1" x14ac:dyDescent="0.25">
      <c r="A81" s="169" t="s">
        <v>29</v>
      </c>
      <c r="B81" s="383" t="s">
        <v>216</v>
      </c>
      <c r="C81" s="170">
        <v>6</v>
      </c>
      <c r="D81" s="171"/>
      <c r="E81" s="71"/>
      <c r="F81" s="87">
        <f>G81*30</f>
        <v>180</v>
      </c>
      <c r="G81" s="172">
        <v>6</v>
      </c>
      <c r="H81" s="69">
        <f t="shared" ref="H81:H85" si="73">SUM(I81:L81)</f>
        <v>84</v>
      </c>
      <c r="I81" s="90">
        <v>42</v>
      </c>
      <c r="J81" s="90">
        <v>14</v>
      </c>
      <c r="K81" s="90">
        <v>28</v>
      </c>
      <c r="L81" s="70"/>
      <c r="M81" s="69">
        <f t="shared" ref="M81:M86" si="74">G81*2</f>
        <v>12</v>
      </c>
      <c r="N81" s="70">
        <v>30</v>
      </c>
      <c r="O81" s="127">
        <f t="shared" ref="O81:O85" si="75">F81-H81-M81-N81</f>
        <v>54</v>
      </c>
      <c r="P81" s="69"/>
      <c r="Q81" s="70"/>
      <c r="R81" s="69"/>
      <c r="S81" s="70"/>
      <c r="T81" s="85"/>
      <c r="U81" s="86">
        <v>6</v>
      </c>
      <c r="V81" s="251"/>
      <c r="W81" s="86"/>
      <c r="X81" s="2" t="b">
        <f t="shared" si="63"/>
        <v>1</v>
      </c>
      <c r="Y81" s="274"/>
      <c r="Z81" s="5">
        <f t="shared" si="64"/>
        <v>0</v>
      </c>
      <c r="AA81" s="5">
        <f t="shared" si="65"/>
        <v>0</v>
      </c>
      <c r="AB81" s="5">
        <f t="shared" si="66"/>
        <v>0</v>
      </c>
      <c r="AC81" s="5">
        <f t="shared" si="67"/>
        <v>0</v>
      </c>
      <c r="AD81" s="5">
        <f t="shared" si="68"/>
        <v>0</v>
      </c>
      <c r="AE81" s="5">
        <f t="shared" si="69"/>
        <v>84</v>
      </c>
      <c r="AF81" s="5">
        <f t="shared" si="70"/>
        <v>0</v>
      </c>
      <c r="AG81" s="5">
        <f t="shared" si="71"/>
        <v>0</v>
      </c>
      <c r="AH81" s="2" t="b">
        <f t="shared" si="72"/>
        <v>1</v>
      </c>
    </row>
    <row r="82" spans="1:34" s="1" customFormat="1" ht="19.899999999999999" customHeight="1" x14ac:dyDescent="0.25">
      <c r="A82" s="169" t="s">
        <v>162</v>
      </c>
      <c r="B82" s="383" t="s">
        <v>161</v>
      </c>
      <c r="C82" s="170">
        <v>7</v>
      </c>
      <c r="D82" s="171"/>
      <c r="E82" s="71"/>
      <c r="F82" s="87">
        <f>G82*30</f>
        <v>180</v>
      </c>
      <c r="G82" s="172">
        <v>6</v>
      </c>
      <c r="H82" s="69">
        <f t="shared" si="73"/>
        <v>84</v>
      </c>
      <c r="I82" s="90">
        <v>42</v>
      </c>
      <c r="J82" s="90">
        <v>14</v>
      </c>
      <c r="K82" s="90">
        <v>28</v>
      </c>
      <c r="L82" s="70"/>
      <c r="M82" s="69">
        <f t="shared" si="74"/>
        <v>12</v>
      </c>
      <c r="N82" s="70">
        <v>30</v>
      </c>
      <c r="O82" s="127">
        <f t="shared" si="75"/>
        <v>54</v>
      </c>
      <c r="P82" s="69"/>
      <c r="Q82" s="70"/>
      <c r="R82" s="69"/>
      <c r="S82" s="70"/>
      <c r="T82" s="85"/>
      <c r="U82" s="86">
        <v>5</v>
      </c>
      <c r="V82" s="251">
        <v>1</v>
      </c>
      <c r="W82" s="86"/>
      <c r="X82" s="2" t="b">
        <f t="shared" si="63"/>
        <v>1</v>
      </c>
      <c r="Y82" s="274"/>
      <c r="Z82" s="5">
        <f t="shared" si="64"/>
        <v>0</v>
      </c>
      <c r="AA82" s="5">
        <f t="shared" si="65"/>
        <v>0</v>
      </c>
      <c r="AB82" s="5">
        <f t="shared" si="66"/>
        <v>0</v>
      </c>
      <c r="AC82" s="5">
        <f t="shared" si="67"/>
        <v>0</v>
      </c>
      <c r="AD82" s="5">
        <f t="shared" si="68"/>
        <v>0</v>
      </c>
      <c r="AE82" s="5">
        <f t="shared" si="69"/>
        <v>70</v>
      </c>
      <c r="AF82" s="5">
        <f t="shared" si="70"/>
        <v>14</v>
      </c>
      <c r="AG82" s="5">
        <f t="shared" si="71"/>
        <v>0</v>
      </c>
      <c r="AH82" s="2" t="b">
        <f t="shared" si="72"/>
        <v>1</v>
      </c>
    </row>
    <row r="83" spans="1:34" s="1" customFormat="1" ht="19.899999999999999" customHeight="1" x14ac:dyDescent="0.25">
      <c r="A83" s="169" t="s">
        <v>163</v>
      </c>
      <c r="B83" s="384" t="s">
        <v>237</v>
      </c>
      <c r="C83" s="170"/>
      <c r="D83" s="171">
        <v>7</v>
      </c>
      <c r="E83" s="71"/>
      <c r="F83" s="87">
        <f t="shared" ref="F83:F86" si="76">G83*30</f>
        <v>180</v>
      </c>
      <c r="G83" s="172">
        <v>6</v>
      </c>
      <c r="H83" s="69">
        <f t="shared" si="73"/>
        <v>84</v>
      </c>
      <c r="I83" s="90">
        <v>42</v>
      </c>
      <c r="J83" s="90">
        <v>14</v>
      </c>
      <c r="K83" s="90">
        <v>28</v>
      </c>
      <c r="L83" s="70"/>
      <c r="M83" s="69">
        <f t="shared" si="74"/>
        <v>12</v>
      </c>
      <c r="N83" s="70"/>
      <c r="O83" s="127">
        <f t="shared" si="75"/>
        <v>84</v>
      </c>
      <c r="P83" s="69"/>
      <c r="Q83" s="70"/>
      <c r="R83" s="69"/>
      <c r="S83" s="70"/>
      <c r="T83" s="85"/>
      <c r="U83" s="86"/>
      <c r="V83" s="251">
        <v>6</v>
      </c>
      <c r="W83" s="86"/>
      <c r="X83" s="2" t="b">
        <f t="shared" si="63"/>
        <v>1</v>
      </c>
      <c r="Y83" s="274"/>
      <c r="Z83" s="5">
        <f t="shared" si="64"/>
        <v>0</v>
      </c>
      <c r="AA83" s="5">
        <f t="shared" si="65"/>
        <v>0</v>
      </c>
      <c r="AB83" s="5">
        <f t="shared" si="66"/>
        <v>0</v>
      </c>
      <c r="AC83" s="5">
        <f t="shared" si="67"/>
        <v>0</v>
      </c>
      <c r="AD83" s="5">
        <f t="shared" si="68"/>
        <v>0</v>
      </c>
      <c r="AE83" s="5">
        <f t="shared" si="69"/>
        <v>0</v>
      </c>
      <c r="AF83" s="5">
        <f t="shared" si="70"/>
        <v>84</v>
      </c>
      <c r="AG83" s="5">
        <f t="shared" si="71"/>
        <v>0</v>
      </c>
      <c r="AH83" s="2" t="b">
        <f t="shared" si="72"/>
        <v>1</v>
      </c>
    </row>
    <row r="84" spans="1:34" s="9" customFormat="1" ht="19.899999999999999" customHeight="1" x14ac:dyDescent="0.25">
      <c r="A84" s="169" t="s">
        <v>176</v>
      </c>
      <c r="B84" s="385" t="s">
        <v>191</v>
      </c>
      <c r="C84" s="170"/>
      <c r="D84" s="171">
        <v>8</v>
      </c>
      <c r="E84" s="71"/>
      <c r="F84" s="87">
        <f t="shared" si="76"/>
        <v>120</v>
      </c>
      <c r="G84" s="180">
        <v>4</v>
      </c>
      <c r="H84" s="69">
        <f t="shared" si="73"/>
        <v>42</v>
      </c>
      <c r="I84" s="90">
        <v>22</v>
      </c>
      <c r="J84" s="90">
        <v>10</v>
      </c>
      <c r="K84" s="90">
        <v>10</v>
      </c>
      <c r="L84" s="70"/>
      <c r="M84" s="69">
        <f t="shared" si="74"/>
        <v>8</v>
      </c>
      <c r="N84" s="70"/>
      <c r="O84" s="127">
        <f t="shared" si="75"/>
        <v>70</v>
      </c>
      <c r="P84" s="69"/>
      <c r="Q84" s="70"/>
      <c r="R84" s="69"/>
      <c r="S84" s="70"/>
      <c r="T84" s="85"/>
      <c r="U84" s="86"/>
      <c r="V84" s="251"/>
      <c r="W84" s="86">
        <v>4</v>
      </c>
      <c r="X84" s="2" t="b">
        <f t="shared" si="63"/>
        <v>1</v>
      </c>
      <c r="Y84" s="274"/>
      <c r="Z84" s="5">
        <f t="shared" si="64"/>
        <v>0</v>
      </c>
      <c r="AA84" s="5">
        <f t="shared" si="65"/>
        <v>0</v>
      </c>
      <c r="AB84" s="5">
        <f t="shared" si="66"/>
        <v>0</v>
      </c>
      <c r="AC84" s="5">
        <f t="shared" si="67"/>
        <v>0</v>
      </c>
      <c r="AD84" s="5">
        <f t="shared" si="68"/>
        <v>0</v>
      </c>
      <c r="AE84" s="5">
        <f t="shared" si="69"/>
        <v>0</v>
      </c>
      <c r="AF84" s="5">
        <f t="shared" si="70"/>
        <v>0</v>
      </c>
      <c r="AG84" s="5">
        <v>42</v>
      </c>
      <c r="AH84" s="2" t="b">
        <f t="shared" si="72"/>
        <v>1</v>
      </c>
    </row>
    <row r="85" spans="1:34" s="9" customFormat="1" ht="19.899999999999999" customHeight="1" x14ac:dyDescent="0.25">
      <c r="A85" s="169" t="s">
        <v>177</v>
      </c>
      <c r="B85" s="385" t="s">
        <v>262</v>
      </c>
      <c r="C85" s="170">
        <v>8</v>
      </c>
      <c r="D85" s="171"/>
      <c r="E85" s="71"/>
      <c r="F85" s="87">
        <f t="shared" si="76"/>
        <v>180</v>
      </c>
      <c r="G85" s="180">
        <v>6</v>
      </c>
      <c r="H85" s="69">
        <f t="shared" si="73"/>
        <v>84</v>
      </c>
      <c r="I85" s="90">
        <v>42</v>
      </c>
      <c r="J85" s="90">
        <v>14</v>
      </c>
      <c r="K85" s="90">
        <v>28</v>
      </c>
      <c r="L85" s="70"/>
      <c r="M85" s="69">
        <f t="shared" si="74"/>
        <v>12</v>
      </c>
      <c r="N85" s="70">
        <v>30</v>
      </c>
      <c r="O85" s="127">
        <f t="shared" si="75"/>
        <v>54</v>
      </c>
      <c r="P85" s="69"/>
      <c r="Q85" s="70"/>
      <c r="R85" s="69"/>
      <c r="S85" s="70"/>
      <c r="T85" s="85"/>
      <c r="U85" s="86"/>
      <c r="V85" s="251"/>
      <c r="W85" s="86">
        <v>6</v>
      </c>
      <c r="X85" s="2" t="b">
        <f t="shared" si="63"/>
        <v>1</v>
      </c>
      <c r="Y85" s="274"/>
      <c r="Z85" s="5">
        <f t="shared" si="64"/>
        <v>0</v>
      </c>
      <c r="AA85" s="5">
        <f t="shared" si="65"/>
        <v>0</v>
      </c>
      <c r="AB85" s="5">
        <f t="shared" si="66"/>
        <v>0</v>
      </c>
      <c r="AC85" s="5">
        <f t="shared" si="67"/>
        <v>0</v>
      </c>
      <c r="AD85" s="5">
        <f t="shared" si="68"/>
        <v>0</v>
      </c>
      <c r="AE85" s="5">
        <f t="shared" si="69"/>
        <v>0</v>
      </c>
      <c r="AF85" s="5">
        <f t="shared" si="70"/>
        <v>0</v>
      </c>
      <c r="AG85" s="5">
        <f t="shared" si="71"/>
        <v>84</v>
      </c>
      <c r="AH85" s="2" t="b">
        <f t="shared" si="72"/>
        <v>1</v>
      </c>
    </row>
    <row r="86" spans="1:34" s="9" customFormat="1" ht="19.899999999999999" customHeight="1" thickBot="1" x14ac:dyDescent="0.3">
      <c r="A86" s="204" t="s">
        <v>238</v>
      </c>
      <c r="B86" s="386" t="s">
        <v>193</v>
      </c>
      <c r="C86" s="173"/>
      <c r="D86" s="174">
        <v>7</v>
      </c>
      <c r="E86" s="175"/>
      <c r="F86" s="176">
        <f t="shared" si="76"/>
        <v>180</v>
      </c>
      <c r="G86" s="207">
        <v>6</v>
      </c>
      <c r="H86" s="72">
        <f>SUM(I86:K86)</f>
        <v>84</v>
      </c>
      <c r="I86" s="135">
        <v>42</v>
      </c>
      <c r="J86" s="135">
        <v>14</v>
      </c>
      <c r="K86" s="135">
        <v>28</v>
      </c>
      <c r="L86" s="73"/>
      <c r="M86" s="72">
        <f t="shared" si="74"/>
        <v>12</v>
      </c>
      <c r="N86" s="73"/>
      <c r="O86" s="136"/>
      <c r="P86" s="72"/>
      <c r="Q86" s="73"/>
      <c r="R86" s="72"/>
      <c r="S86" s="73"/>
      <c r="T86" s="88"/>
      <c r="U86" s="89">
        <v>2</v>
      </c>
      <c r="V86" s="333">
        <v>4</v>
      </c>
      <c r="W86" s="89"/>
      <c r="X86" s="2" t="b">
        <f t="shared" si="63"/>
        <v>1</v>
      </c>
      <c r="Y86" s="274"/>
      <c r="Z86" s="5"/>
      <c r="AA86" s="5"/>
      <c r="AB86" s="5"/>
      <c r="AC86" s="5"/>
      <c r="AD86" s="5"/>
      <c r="AE86" s="5"/>
      <c r="AF86" s="5"/>
      <c r="AG86" s="5"/>
      <c r="AH86" s="2"/>
    </row>
    <row r="87" spans="1:34" s="1" customFormat="1" ht="19.899999999999999" customHeight="1" thickBot="1" x14ac:dyDescent="0.3">
      <c r="A87" s="138" t="s">
        <v>208</v>
      </c>
      <c r="B87" s="182"/>
      <c r="C87" s="76"/>
      <c r="D87" s="76"/>
      <c r="E87" s="76"/>
      <c r="F87" s="164"/>
      <c r="G87" s="164"/>
      <c r="H87" s="164"/>
      <c r="I87" s="162"/>
      <c r="J87" s="162"/>
      <c r="K87" s="162"/>
      <c r="L87" s="162"/>
      <c r="M87" s="162"/>
      <c r="N87" s="162"/>
      <c r="O87" s="162"/>
      <c r="P87" s="167"/>
      <c r="Q87" s="167"/>
      <c r="R87" s="167"/>
      <c r="S87" s="167"/>
      <c r="T87" s="167"/>
      <c r="U87" s="167"/>
      <c r="V87" s="167"/>
      <c r="W87" s="168"/>
      <c r="X87" s="2" t="b">
        <f t="shared" si="63"/>
        <v>1</v>
      </c>
      <c r="Y87" s="274"/>
      <c r="Z87" s="5"/>
      <c r="AA87" s="5"/>
      <c r="AB87" s="5"/>
      <c r="AC87" s="5"/>
      <c r="AD87" s="5"/>
      <c r="AE87" s="5"/>
      <c r="AF87" s="5"/>
      <c r="AG87" s="5"/>
      <c r="AH87" s="2"/>
    </row>
    <row r="88" spans="1:34" s="1" customFormat="1" ht="19.899999999999999" customHeight="1" thickBot="1" x14ac:dyDescent="0.3">
      <c r="A88" s="183"/>
      <c r="B88" s="230" t="s">
        <v>140</v>
      </c>
      <c r="C88" s="185"/>
      <c r="D88" s="186" t="s">
        <v>222</v>
      </c>
      <c r="E88" s="187"/>
      <c r="F88" s="308">
        <f>G88*30</f>
        <v>600</v>
      </c>
      <c r="G88" s="187">
        <v>20</v>
      </c>
      <c r="H88" s="306">
        <f>SUM(I88:L88)</f>
        <v>280</v>
      </c>
      <c r="I88" s="186">
        <v>140</v>
      </c>
      <c r="J88" s="186">
        <v>70</v>
      </c>
      <c r="K88" s="186">
        <v>70</v>
      </c>
      <c r="L88" s="187"/>
      <c r="M88" s="306">
        <v>40</v>
      </c>
      <c r="N88" s="187"/>
      <c r="O88" s="311">
        <f>F88-H88-M88-N88</f>
        <v>280</v>
      </c>
      <c r="P88" s="306"/>
      <c r="Q88" s="189"/>
      <c r="R88" s="185">
        <v>8</v>
      </c>
      <c r="S88" s="187">
        <v>6</v>
      </c>
      <c r="T88" s="185">
        <v>6</v>
      </c>
      <c r="U88" s="189"/>
      <c r="V88" s="306"/>
      <c r="W88" s="189"/>
      <c r="X88" s="2" t="b">
        <f t="shared" si="63"/>
        <v>1</v>
      </c>
      <c r="Y88" s="274"/>
      <c r="Z88" s="5">
        <f t="shared" si="64"/>
        <v>0</v>
      </c>
      <c r="AA88" s="5">
        <f t="shared" si="65"/>
        <v>0</v>
      </c>
      <c r="AB88" s="5">
        <f t="shared" si="66"/>
        <v>112</v>
      </c>
      <c r="AC88" s="5">
        <f t="shared" si="67"/>
        <v>84</v>
      </c>
      <c r="AD88" s="5">
        <f t="shared" si="68"/>
        <v>84</v>
      </c>
      <c r="AE88" s="5">
        <f t="shared" si="69"/>
        <v>0</v>
      </c>
      <c r="AF88" s="5">
        <f t="shared" si="70"/>
        <v>0</v>
      </c>
      <c r="AG88" s="5">
        <f t="shared" si="71"/>
        <v>0</v>
      </c>
      <c r="AH88" s="2" t="b">
        <f t="shared" si="72"/>
        <v>1</v>
      </c>
    </row>
    <row r="89" spans="1:34" s="1" customFormat="1" ht="19.899999999999999" customHeight="1" thickBot="1" x14ac:dyDescent="0.3">
      <c r="A89" s="451" t="s">
        <v>35</v>
      </c>
      <c r="B89" s="452"/>
      <c r="C89" s="61">
        <v>4</v>
      </c>
      <c r="D89" s="61">
        <v>6</v>
      </c>
      <c r="E89" s="61">
        <v>0</v>
      </c>
      <c r="F89" s="61">
        <f>SUM(F80:F88)</f>
        <v>1800</v>
      </c>
      <c r="G89" s="61">
        <f>SUM(G80:G88)</f>
        <v>60</v>
      </c>
      <c r="H89" s="61">
        <f>SUM(H80:H88)</f>
        <v>826</v>
      </c>
      <c r="I89" s="61">
        <f t="shared" ref="I89:W89" si="77">SUM(I80:I88)</f>
        <v>414</v>
      </c>
      <c r="J89" s="61">
        <f t="shared" si="77"/>
        <v>164</v>
      </c>
      <c r="K89" s="61">
        <f t="shared" si="77"/>
        <v>248</v>
      </c>
      <c r="L89" s="61">
        <f t="shared" si="77"/>
        <v>0</v>
      </c>
      <c r="M89" s="61">
        <f t="shared" si="77"/>
        <v>120</v>
      </c>
      <c r="N89" s="61">
        <f t="shared" si="77"/>
        <v>120</v>
      </c>
      <c r="O89" s="61">
        <f t="shared" si="77"/>
        <v>650</v>
      </c>
      <c r="P89" s="61">
        <f t="shared" si="77"/>
        <v>0</v>
      </c>
      <c r="Q89" s="61">
        <f t="shared" si="77"/>
        <v>0</v>
      </c>
      <c r="R89" s="61">
        <f t="shared" si="77"/>
        <v>8</v>
      </c>
      <c r="S89" s="61">
        <f t="shared" si="77"/>
        <v>6</v>
      </c>
      <c r="T89" s="61">
        <f t="shared" si="77"/>
        <v>12</v>
      </c>
      <c r="U89" s="61">
        <f t="shared" si="77"/>
        <v>13</v>
      </c>
      <c r="V89" s="61">
        <f t="shared" si="77"/>
        <v>11</v>
      </c>
      <c r="W89" s="61">
        <f t="shared" si="77"/>
        <v>10</v>
      </c>
      <c r="X89" s="2" t="b">
        <f t="shared" si="63"/>
        <v>1</v>
      </c>
      <c r="Y89" s="274"/>
      <c r="Z89" s="5"/>
      <c r="AA89" s="5"/>
      <c r="AB89" s="5"/>
      <c r="AC89" s="5"/>
      <c r="AD89" s="5"/>
      <c r="AE89" s="5"/>
      <c r="AF89" s="5"/>
      <c r="AG89" s="5"/>
      <c r="AH89" s="2"/>
    </row>
    <row r="90" spans="1:34" s="1" customFormat="1" ht="19.5" customHeight="1" x14ac:dyDescent="0.25">
      <c r="A90" s="216"/>
      <c r="B90" s="161"/>
      <c r="C90" s="162"/>
      <c r="D90" s="162"/>
      <c r="E90" s="162"/>
      <c r="F90" s="181"/>
      <c r="G90" s="181"/>
      <c r="H90" s="162"/>
      <c r="I90" s="162"/>
      <c r="J90" s="162"/>
      <c r="K90" s="162"/>
      <c r="L90" s="162"/>
      <c r="M90" s="162"/>
      <c r="N90" s="162"/>
      <c r="O90" s="162"/>
      <c r="P90" s="162"/>
      <c r="Q90" s="162"/>
      <c r="R90" s="162"/>
      <c r="S90" s="162"/>
      <c r="T90" s="162"/>
      <c r="U90" s="162"/>
      <c r="V90" s="162"/>
      <c r="W90" s="163"/>
      <c r="X90" s="2" t="b">
        <f t="shared" si="63"/>
        <v>1</v>
      </c>
      <c r="Y90" s="274"/>
      <c r="Z90" s="5"/>
      <c r="AA90" s="5"/>
      <c r="AB90" s="5"/>
      <c r="AC90" s="5"/>
      <c r="AD90" s="5"/>
      <c r="AE90" s="5"/>
      <c r="AF90" s="5"/>
      <c r="AG90" s="5"/>
      <c r="AH90" s="2"/>
    </row>
    <row r="91" spans="1:34" s="1" customFormat="1" ht="19.899999999999999" customHeight="1" x14ac:dyDescent="0.25">
      <c r="A91" s="455" t="s">
        <v>239</v>
      </c>
      <c r="B91" s="456"/>
      <c r="C91" s="456"/>
      <c r="D91" s="456"/>
      <c r="E91" s="456"/>
      <c r="F91" s="456"/>
      <c r="G91" s="456"/>
      <c r="H91" s="456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77"/>
      <c r="X91" s="2" t="b">
        <f t="shared" ref="X91:X104" si="78">G91=P91+Q91+R91+S91+T91+U91+V91+W91</f>
        <v>1</v>
      </c>
      <c r="Y91" s="274"/>
      <c r="Z91" s="5"/>
      <c r="AA91" s="5"/>
      <c r="AB91" s="5"/>
      <c r="AC91" s="5"/>
      <c r="AD91" s="5"/>
      <c r="AE91" s="5"/>
      <c r="AF91" s="5"/>
      <c r="AG91" s="5"/>
      <c r="AH91" s="2"/>
    </row>
    <row r="92" spans="1:34" s="1" customFormat="1" ht="19.899999999999999" customHeight="1" thickBot="1" x14ac:dyDescent="0.3">
      <c r="A92" s="444" t="s">
        <v>240</v>
      </c>
      <c r="B92" s="445"/>
      <c r="C92" s="445"/>
      <c r="D92" s="445"/>
      <c r="E92" s="445"/>
      <c r="F92" s="445"/>
      <c r="G92" s="445"/>
      <c r="H92" s="44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77"/>
      <c r="X92" s="2" t="b">
        <f t="shared" si="78"/>
        <v>1</v>
      </c>
      <c r="Y92" s="274"/>
      <c r="Z92" s="5"/>
      <c r="AA92" s="5"/>
      <c r="AB92" s="5"/>
      <c r="AC92" s="5"/>
      <c r="AD92" s="5"/>
      <c r="AE92" s="5"/>
      <c r="AF92" s="5"/>
      <c r="AG92" s="5"/>
      <c r="AH92" s="2"/>
    </row>
    <row r="93" spans="1:34" s="1" customFormat="1" ht="19.899999999999999" customHeight="1" x14ac:dyDescent="0.25">
      <c r="A93" s="359" t="s">
        <v>241</v>
      </c>
      <c r="B93" s="360" t="s">
        <v>250</v>
      </c>
      <c r="C93" s="361">
        <v>5</v>
      </c>
      <c r="D93" s="362"/>
      <c r="E93" s="363"/>
      <c r="F93" s="364">
        <v>240</v>
      </c>
      <c r="G93" s="365">
        <v>6</v>
      </c>
      <c r="H93" s="366">
        <f>SUM(I93:L93)</f>
        <v>84</v>
      </c>
      <c r="I93" s="121">
        <v>42</v>
      </c>
      <c r="J93" s="121">
        <v>14</v>
      </c>
      <c r="K93" s="121">
        <v>28</v>
      </c>
      <c r="L93" s="68"/>
      <c r="M93" s="67">
        <f>G93*2</f>
        <v>12</v>
      </c>
      <c r="N93" s="68">
        <v>30</v>
      </c>
      <c r="O93" s="122">
        <f>F93-H93-M93-N93</f>
        <v>114</v>
      </c>
      <c r="P93" s="67"/>
      <c r="Q93" s="68"/>
      <c r="R93" s="67"/>
      <c r="S93" s="68"/>
      <c r="T93" s="83">
        <v>6</v>
      </c>
      <c r="U93" s="84"/>
      <c r="V93" s="332"/>
      <c r="W93" s="84"/>
      <c r="X93" s="2" t="b">
        <f t="shared" ref="X93:X99" si="79">G93=P93+Q93+R93+S93+T93+U93+V93+W93</f>
        <v>1</v>
      </c>
      <c r="Y93" s="274"/>
      <c r="Z93" s="5">
        <f t="shared" ref="Z93:AF93" si="80">P105*14</f>
        <v>0</v>
      </c>
      <c r="AA93" s="5">
        <f t="shared" si="80"/>
        <v>0</v>
      </c>
      <c r="AB93" s="5">
        <f t="shared" si="80"/>
        <v>112</v>
      </c>
      <c r="AC93" s="5">
        <f t="shared" si="80"/>
        <v>84</v>
      </c>
      <c r="AD93" s="5">
        <f t="shared" si="80"/>
        <v>168</v>
      </c>
      <c r="AE93" s="5">
        <f t="shared" si="80"/>
        <v>182</v>
      </c>
      <c r="AF93" s="5">
        <f t="shared" si="80"/>
        <v>154</v>
      </c>
      <c r="AG93" s="5">
        <v>126</v>
      </c>
      <c r="AH93" s="2" t="b">
        <f>Z93+AA93+AB93+AC93+AD93+AE93+AF93+AG93=H105</f>
        <v>1</v>
      </c>
    </row>
    <row r="94" spans="1:34" s="1" customFormat="1" ht="19.899999999999999" customHeight="1" x14ac:dyDescent="0.25">
      <c r="A94" s="367" t="s">
        <v>242</v>
      </c>
      <c r="B94" s="353" t="s">
        <v>251</v>
      </c>
      <c r="C94" s="368">
        <v>6</v>
      </c>
      <c r="D94" s="369"/>
      <c r="E94" s="370"/>
      <c r="F94" s="371">
        <f>G94*30</f>
        <v>180</v>
      </c>
      <c r="G94" s="372">
        <v>6</v>
      </c>
      <c r="H94" s="373">
        <f t="shared" ref="H94:H98" si="81">SUM(I94:L94)</f>
        <v>84</v>
      </c>
      <c r="I94" s="90">
        <v>42</v>
      </c>
      <c r="J94" s="90">
        <v>14</v>
      </c>
      <c r="K94" s="90">
        <v>28</v>
      </c>
      <c r="L94" s="70"/>
      <c r="M94" s="69">
        <f t="shared" ref="M94:M99" si="82">G94*2</f>
        <v>12</v>
      </c>
      <c r="N94" s="70">
        <v>30</v>
      </c>
      <c r="O94" s="127">
        <f t="shared" ref="O94:O98" si="83">F94-H94-M94-N94</f>
        <v>54</v>
      </c>
      <c r="P94" s="69"/>
      <c r="Q94" s="70"/>
      <c r="R94" s="69"/>
      <c r="S94" s="70"/>
      <c r="T94" s="85"/>
      <c r="U94" s="86">
        <v>6</v>
      </c>
      <c r="V94" s="251"/>
      <c r="W94" s="86"/>
      <c r="X94" s="2" t="b">
        <f t="shared" si="79"/>
        <v>1</v>
      </c>
      <c r="Y94" s="274"/>
      <c r="Z94" s="5"/>
      <c r="AA94" s="5"/>
      <c r="AB94" s="5"/>
      <c r="AC94" s="5"/>
      <c r="AD94" s="5"/>
      <c r="AE94" s="5"/>
      <c r="AF94" s="5"/>
      <c r="AG94" s="5"/>
      <c r="AH94" s="2"/>
    </row>
    <row r="95" spans="1:34" s="1" customFormat="1" ht="21" customHeight="1" x14ac:dyDescent="0.25">
      <c r="A95" s="367" t="s">
        <v>243</v>
      </c>
      <c r="B95" s="353" t="s">
        <v>256</v>
      </c>
      <c r="C95" s="368">
        <v>7</v>
      </c>
      <c r="D95" s="369"/>
      <c r="E95" s="370"/>
      <c r="F95" s="371">
        <f>G95*30</f>
        <v>180</v>
      </c>
      <c r="G95" s="372">
        <v>6</v>
      </c>
      <c r="H95" s="373">
        <f t="shared" si="81"/>
        <v>84</v>
      </c>
      <c r="I95" s="90">
        <v>42</v>
      </c>
      <c r="J95" s="90">
        <v>14</v>
      </c>
      <c r="K95" s="90">
        <v>28</v>
      </c>
      <c r="L95" s="70"/>
      <c r="M95" s="69">
        <f t="shared" si="82"/>
        <v>12</v>
      </c>
      <c r="N95" s="70">
        <v>30</v>
      </c>
      <c r="O95" s="127">
        <f t="shared" si="83"/>
        <v>54</v>
      </c>
      <c r="P95" s="69"/>
      <c r="Q95" s="70"/>
      <c r="R95" s="69"/>
      <c r="S95" s="70"/>
      <c r="T95" s="85"/>
      <c r="U95" s="86">
        <v>5</v>
      </c>
      <c r="V95" s="251">
        <v>1</v>
      </c>
      <c r="W95" s="86"/>
      <c r="X95" s="2" t="b">
        <f t="shared" si="79"/>
        <v>1</v>
      </c>
      <c r="Y95" s="5"/>
      <c r="Z95" s="261">
        <f t="shared" ref="Z95:AG95" si="84">SUM(Z13:Z59,Z80:Z88)</f>
        <v>422</v>
      </c>
      <c r="AA95" s="261">
        <f t="shared" si="84"/>
        <v>358</v>
      </c>
      <c r="AB95" s="261">
        <f t="shared" si="84"/>
        <v>414</v>
      </c>
      <c r="AC95" s="261">
        <f t="shared" si="84"/>
        <v>368</v>
      </c>
      <c r="AD95" s="261">
        <f t="shared" si="84"/>
        <v>400</v>
      </c>
      <c r="AE95" s="261">
        <f t="shared" si="84"/>
        <v>368</v>
      </c>
      <c r="AF95" s="261">
        <f t="shared" si="84"/>
        <v>98</v>
      </c>
      <c r="AG95" s="261">
        <f t="shared" si="84"/>
        <v>126</v>
      </c>
      <c r="AH95" s="2" t="b">
        <f>Z95+AA95+AB95+AC95+AD95+AE95+AF95+AG95=H107</f>
        <v>0</v>
      </c>
    </row>
    <row r="96" spans="1:34" s="1" customFormat="1" ht="18" customHeight="1" x14ac:dyDescent="0.25">
      <c r="A96" s="367" t="s">
        <v>244</v>
      </c>
      <c r="B96" s="353" t="s">
        <v>253</v>
      </c>
      <c r="C96" s="368"/>
      <c r="D96" s="374">
        <v>7</v>
      </c>
      <c r="E96" s="370"/>
      <c r="F96" s="371">
        <v>240</v>
      </c>
      <c r="G96" s="372">
        <v>6</v>
      </c>
      <c r="H96" s="373">
        <f t="shared" si="81"/>
        <v>84</v>
      </c>
      <c r="I96" s="90">
        <v>42</v>
      </c>
      <c r="J96" s="90">
        <v>14</v>
      </c>
      <c r="K96" s="90">
        <v>28</v>
      </c>
      <c r="L96" s="70"/>
      <c r="M96" s="69">
        <f t="shared" si="82"/>
        <v>12</v>
      </c>
      <c r="N96" s="70"/>
      <c r="O96" s="127">
        <f t="shared" si="83"/>
        <v>144</v>
      </c>
      <c r="P96" s="69"/>
      <c r="Q96" s="70"/>
      <c r="R96" s="69"/>
      <c r="S96" s="70"/>
      <c r="T96" s="85"/>
      <c r="U96" s="86"/>
      <c r="V96" s="251">
        <v>6</v>
      </c>
      <c r="W96" s="86"/>
      <c r="X96" s="2" t="b">
        <f t="shared" si="79"/>
        <v>1</v>
      </c>
      <c r="Y96" s="102"/>
      <c r="Z96" s="62">
        <f t="shared" ref="Z96:AG96" si="85">Z95/Z12</f>
        <v>23.444444444444443</v>
      </c>
      <c r="AA96" s="62">
        <f t="shared" si="85"/>
        <v>22.375</v>
      </c>
      <c r="AB96" s="62">
        <f t="shared" si="85"/>
        <v>23</v>
      </c>
      <c r="AC96" s="62">
        <f t="shared" si="85"/>
        <v>23</v>
      </c>
      <c r="AD96" s="62">
        <f t="shared" si="85"/>
        <v>22.222222222222221</v>
      </c>
      <c r="AE96" s="62">
        <f t="shared" si="85"/>
        <v>23</v>
      </c>
      <c r="AF96" s="62">
        <f t="shared" si="85"/>
        <v>10.888888888888889</v>
      </c>
      <c r="AG96" s="62">
        <f t="shared" si="85"/>
        <v>25.2</v>
      </c>
      <c r="AH96" s="102"/>
    </row>
    <row r="97" spans="1:34" s="1" customFormat="1" ht="18" customHeight="1" x14ac:dyDescent="0.25">
      <c r="A97" s="367" t="s">
        <v>245</v>
      </c>
      <c r="B97" s="353" t="s">
        <v>255</v>
      </c>
      <c r="C97" s="368"/>
      <c r="D97" s="369">
        <v>8</v>
      </c>
      <c r="E97" s="375"/>
      <c r="F97" s="371">
        <f>G97*30</f>
        <v>120</v>
      </c>
      <c r="G97" s="354">
        <v>4</v>
      </c>
      <c r="H97" s="373">
        <f t="shared" si="81"/>
        <v>42</v>
      </c>
      <c r="I97" s="90">
        <v>22</v>
      </c>
      <c r="J97" s="90">
        <v>10</v>
      </c>
      <c r="K97" s="90">
        <v>10</v>
      </c>
      <c r="L97" s="70"/>
      <c r="M97" s="69">
        <f t="shared" si="82"/>
        <v>8</v>
      </c>
      <c r="N97" s="70"/>
      <c r="O97" s="127">
        <f t="shared" si="83"/>
        <v>70</v>
      </c>
      <c r="P97" s="69"/>
      <c r="Q97" s="70"/>
      <c r="R97" s="69"/>
      <c r="S97" s="70"/>
      <c r="T97" s="85"/>
      <c r="U97" s="86"/>
      <c r="V97" s="251"/>
      <c r="W97" s="86">
        <v>4</v>
      </c>
      <c r="X97" s="2" t="b">
        <f t="shared" si="79"/>
        <v>1</v>
      </c>
      <c r="Y97" s="8"/>
      <c r="Z97" s="8"/>
      <c r="AA97" s="8"/>
      <c r="AB97" s="8"/>
      <c r="AC97" s="8"/>
      <c r="AD97" s="8"/>
      <c r="AE97" s="8"/>
      <c r="AG97" s="8"/>
      <c r="AH97" s="8"/>
    </row>
    <row r="98" spans="1:34" s="1" customFormat="1" ht="18" customHeight="1" x14ac:dyDescent="0.25">
      <c r="A98" s="367" t="s">
        <v>246</v>
      </c>
      <c r="B98" s="355" t="s">
        <v>252</v>
      </c>
      <c r="C98" s="368">
        <v>8</v>
      </c>
      <c r="D98" s="369"/>
      <c r="E98" s="375"/>
      <c r="F98" s="371">
        <f>G98*30</f>
        <v>180</v>
      </c>
      <c r="G98" s="356">
        <v>6</v>
      </c>
      <c r="H98" s="373">
        <f t="shared" si="81"/>
        <v>84</v>
      </c>
      <c r="I98" s="90">
        <v>42</v>
      </c>
      <c r="J98" s="90">
        <v>14</v>
      </c>
      <c r="K98" s="90">
        <v>28</v>
      </c>
      <c r="L98" s="70"/>
      <c r="M98" s="69">
        <f t="shared" si="82"/>
        <v>12</v>
      </c>
      <c r="N98" s="70">
        <v>30</v>
      </c>
      <c r="O98" s="127">
        <f t="shared" si="83"/>
        <v>54</v>
      </c>
      <c r="P98" s="69"/>
      <c r="Q98" s="70"/>
      <c r="R98" s="69"/>
      <c r="S98" s="70"/>
      <c r="T98" s="85"/>
      <c r="U98" s="86"/>
      <c r="V98" s="251"/>
      <c r="W98" s="86">
        <v>6</v>
      </c>
      <c r="X98" s="2" t="b">
        <f t="shared" si="79"/>
        <v>1</v>
      </c>
      <c r="Y98" s="8"/>
      <c r="Z98" s="8"/>
      <c r="AA98" s="8"/>
      <c r="AB98" s="8"/>
      <c r="AC98" s="8"/>
      <c r="AD98" s="8"/>
      <c r="AE98" s="8"/>
      <c r="AG98" s="8"/>
      <c r="AH98" s="8"/>
    </row>
    <row r="99" spans="1:34" s="1" customFormat="1" ht="18" customHeight="1" thickBot="1" x14ac:dyDescent="0.3">
      <c r="A99" s="376" t="s">
        <v>247</v>
      </c>
      <c r="B99" s="357" t="s">
        <v>254</v>
      </c>
      <c r="C99" s="377"/>
      <c r="D99" s="378">
        <v>7</v>
      </c>
      <c r="E99" s="379"/>
      <c r="F99" s="380">
        <f>G99*30</f>
        <v>180</v>
      </c>
      <c r="G99" s="358">
        <v>6</v>
      </c>
      <c r="H99" s="381"/>
      <c r="I99" s="135">
        <v>42</v>
      </c>
      <c r="J99" s="135">
        <v>14</v>
      </c>
      <c r="K99" s="135">
        <v>28</v>
      </c>
      <c r="L99" s="73"/>
      <c r="M99" s="72">
        <f t="shared" si="82"/>
        <v>12</v>
      </c>
      <c r="N99" s="73"/>
      <c r="O99" s="136"/>
      <c r="P99" s="72"/>
      <c r="Q99" s="73"/>
      <c r="R99" s="72"/>
      <c r="S99" s="73"/>
      <c r="T99" s="88"/>
      <c r="U99" s="89">
        <v>2</v>
      </c>
      <c r="V99" s="333">
        <v>4</v>
      </c>
      <c r="W99" s="89"/>
      <c r="X99" s="2" t="b">
        <f t="shared" si="79"/>
        <v>1</v>
      </c>
      <c r="Y99" s="8"/>
      <c r="Z99" s="8"/>
      <c r="AA99" s="8"/>
      <c r="AB99" s="8"/>
      <c r="AC99" s="8"/>
      <c r="AD99" s="8"/>
      <c r="AE99" s="8"/>
      <c r="AG99" s="8"/>
      <c r="AH99" s="8"/>
    </row>
    <row r="100" spans="1:34" s="1" customFormat="1" ht="18" customHeight="1" thickBot="1" x14ac:dyDescent="0.3">
      <c r="A100" s="138" t="s">
        <v>248</v>
      </c>
      <c r="B100" s="182"/>
      <c r="C100" s="76"/>
      <c r="D100" s="76"/>
      <c r="E100" s="76"/>
      <c r="F100" s="164"/>
      <c r="G100" s="164"/>
      <c r="H100" s="164"/>
      <c r="I100" s="162"/>
      <c r="J100" s="162"/>
      <c r="K100" s="162"/>
      <c r="L100" s="162"/>
      <c r="M100" s="162"/>
      <c r="N100" s="162"/>
      <c r="O100" s="162"/>
      <c r="P100" s="167"/>
      <c r="Q100" s="167"/>
      <c r="R100" s="167"/>
      <c r="S100" s="167"/>
      <c r="T100" s="167"/>
      <c r="U100" s="167"/>
      <c r="V100" s="167"/>
      <c r="W100" s="168"/>
      <c r="X100" s="2" t="b">
        <f t="shared" si="78"/>
        <v>1</v>
      </c>
      <c r="Y100" s="8"/>
      <c r="Z100" s="8"/>
      <c r="AA100" s="8"/>
      <c r="AB100" s="8"/>
      <c r="AC100" s="8"/>
      <c r="AD100" s="8"/>
      <c r="AE100" s="8"/>
      <c r="AG100" s="8"/>
      <c r="AH100" s="8"/>
    </row>
    <row r="101" spans="1:34" s="1" customFormat="1" ht="18" customHeight="1" thickBot="1" x14ac:dyDescent="0.3">
      <c r="A101" s="183"/>
      <c r="B101" s="184" t="s">
        <v>140</v>
      </c>
      <c r="C101" s="185"/>
      <c r="D101" s="186" t="s">
        <v>222</v>
      </c>
      <c r="E101" s="187"/>
      <c r="F101" s="308">
        <f>G101*30</f>
        <v>600</v>
      </c>
      <c r="G101" s="187">
        <v>20</v>
      </c>
      <c r="H101" s="307">
        <f>SUM(I101:L101)</f>
        <v>280</v>
      </c>
      <c r="I101" s="186">
        <v>140</v>
      </c>
      <c r="J101" s="186">
        <v>70</v>
      </c>
      <c r="K101" s="186">
        <v>70</v>
      </c>
      <c r="L101" s="309"/>
      <c r="M101" s="306">
        <v>40</v>
      </c>
      <c r="N101" s="187"/>
      <c r="O101" s="310">
        <f>F101-H101-M101-N101</f>
        <v>280</v>
      </c>
      <c r="P101" s="306"/>
      <c r="Q101" s="189"/>
      <c r="R101" s="185">
        <v>8</v>
      </c>
      <c r="S101" s="187">
        <v>6</v>
      </c>
      <c r="T101" s="185">
        <v>6</v>
      </c>
      <c r="U101" s="189"/>
      <c r="V101" s="306"/>
      <c r="W101" s="189"/>
      <c r="X101" s="2" t="b">
        <f>G101=P101+Q101+R101+S101+T101+U101+V101+W101</f>
        <v>1</v>
      </c>
      <c r="Y101" s="8"/>
      <c r="Z101" s="8"/>
      <c r="AA101" s="8"/>
      <c r="AB101" s="8"/>
      <c r="AC101" s="8"/>
      <c r="AD101" s="8"/>
      <c r="AE101" s="8"/>
      <c r="AG101" s="8"/>
      <c r="AH101" s="8"/>
    </row>
    <row r="102" spans="1:34" s="1" customFormat="1" ht="18" customHeight="1" thickBot="1" x14ac:dyDescent="0.3">
      <c r="A102" s="430" t="s">
        <v>35</v>
      </c>
      <c r="B102" s="431"/>
      <c r="C102" s="61">
        <v>4</v>
      </c>
      <c r="D102" s="61">
        <v>6</v>
      </c>
      <c r="E102" s="61">
        <v>0</v>
      </c>
      <c r="F102" s="61">
        <f>SUM(F93:F101)</f>
        <v>1920</v>
      </c>
      <c r="G102" s="61">
        <f>SUM(G93:G101)</f>
        <v>60</v>
      </c>
      <c r="H102" s="61">
        <f t="shared" ref="H102:W102" si="86">SUM(H93:H101)</f>
        <v>742</v>
      </c>
      <c r="I102" s="61">
        <f t="shared" si="86"/>
        <v>414</v>
      </c>
      <c r="J102" s="61">
        <f t="shared" si="86"/>
        <v>164</v>
      </c>
      <c r="K102" s="61">
        <f t="shared" si="86"/>
        <v>248</v>
      </c>
      <c r="L102" s="61">
        <f t="shared" si="86"/>
        <v>0</v>
      </c>
      <c r="M102" s="61">
        <f t="shared" si="86"/>
        <v>120</v>
      </c>
      <c r="N102" s="61">
        <f t="shared" si="86"/>
        <v>120</v>
      </c>
      <c r="O102" s="61">
        <f t="shared" si="86"/>
        <v>770</v>
      </c>
      <c r="P102" s="61">
        <f t="shared" si="86"/>
        <v>0</v>
      </c>
      <c r="Q102" s="61">
        <f t="shared" si="86"/>
        <v>0</v>
      </c>
      <c r="R102" s="61">
        <f t="shared" si="86"/>
        <v>8</v>
      </c>
      <c r="S102" s="61">
        <f t="shared" si="86"/>
        <v>6</v>
      </c>
      <c r="T102" s="61">
        <f t="shared" si="86"/>
        <v>12</v>
      </c>
      <c r="U102" s="61">
        <f t="shared" si="86"/>
        <v>13</v>
      </c>
      <c r="V102" s="61">
        <f t="shared" si="86"/>
        <v>11</v>
      </c>
      <c r="W102" s="61">
        <f t="shared" si="86"/>
        <v>10</v>
      </c>
      <c r="X102" s="2" t="b">
        <f>G102=P102+Q102+R102+S102+T102+U102+V102+W102</f>
        <v>1</v>
      </c>
      <c r="Y102" s="8"/>
      <c r="Z102" s="8"/>
      <c r="AA102" s="8"/>
      <c r="AB102" s="8"/>
      <c r="AC102" s="8"/>
      <c r="AD102" s="8"/>
      <c r="AE102" s="8"/>
      <c r="AG102" s="8"/>
      <c r="AH102" s="8"/>
    </row>
    <row r="103" spans="1:34" s="1" customFormat="1" ht="18" customHeight="1" x14ac:dyDescent="0.25">
      <c r="A103" s="305"/>
      <c r="B103" s="161"/>
      <c r="C103" s="162"/>
      <c r="D103" s="162"/>
      <c r="E103" s="162"/>
      <c r="F103" s="162"/>
      <c r="G103" s="162"/>
      <c r="H103" s="162"/>
      <c r="I103" s="162"/>
      <c r="J103" s="162"/>
      <c r="K103" s="162"/>
      <c r="L103" s="162"/>
      <c r="M103" s="162"/>
      <c r="N103" s="162"/>
      <c r="O103" s="162"/>
      <c r="P103" s="162"/>
      <c r="Q103" s="162"/>
      <c r="R103" s="162"/>
      <c r="S103" s="162"/>
      <c r="T103" s="162"/>
      <c r="U103" s="162"/>
      <c r="V103" s="162"/>
      <c r="W103" s="163"/>
      <c r="X103" s="2" t="b">
        <f t="shared" si="78"/>
        <v>1</v>
      </c>
      <c r="Y103" s="8"/>
      <c r="Z103" s="8"/>
      <c r="AA103" s="8"/>
      <c r="AB103" s="8"/>
      <c r="AC103" s="8"/>
      <c r="AD103" s="8"/>
      <c r="AE103" s="8"/>
      <c r="AG103" s="8"/>
      <c r="AH103" s="8"/>
    </row>
    <row r="104" spans="1:34" s="1" customFormat="1" ht="18" customHeight="1" thickBot="1" x14ac:dyDescent="0.3">
      <c r="A104" s="432" t="s">
        <v>249</v>
      </c>
      <c r="B104" s="433"/>
      <c r="C104" s="433"/>
      <c r="D104" s="433"/>
      <c r="E104" s="433"/>
      <c r="F104" s="433"/>
      <c r="G104" s="433"/>
      <c r="H104" s="433"/>
      <c r="I104" s="162"/>
      <c r="J104" s="162"/>
      <c r="K104" s="162"/>
      <c r="L104" s="162"/>
      <c r="M104" s="162"/>
      <c r="N104" s="162"/>
      <c r="O104" s="162"/>
      <c r="P104" s="167"/>
      <c r="Q104" s="167"/>
      <c r="R104" s="167"/>
      <c r="S104" s="167"/>
      <c r="T104" s="167"/>
      <c r="U104" s="167"/>
      <c r="V104" s="167"/>
      <c r="W104" s="168"/>
      <c r="X104" s="2" t="b">
        <f t="shared" si="78"/>
        <v>1</v>
      </c>
    </row>
    <row r="105" spans="1:34" s="2" customFormat="1" ht="18" customHeight="1" thickBot="1" x14ac:dyDescent="0.3">
      <c r="A105" s="183"/>
      <c r="B105" s="184" t="s">
        <v>140</v>
      </c>
      <c r="C105" s="323" t="s">
        <v>226</v>
      </c>
      <c r="D105" s="324" t="s">
        <v>227</v>
      </c>
      <c r="E105" s="187"/>
      <c r="F105" s="308">
        <f>G105*30</f>
        <v>1800</v>
      </c>
      <c r="G105" s="187">
        <f t="shared" ref="G105:W105" si="87">G89</f>
        <v>60</v>
      </c>
      <c r="H105" s="306">
        <f t="shared" si="87"/>
        <v>826</v>
      </c>
      <c r="I105" s="186">
        <f t="shared" si="87"/>
        <v>414</v>
      </c>
      <c r="J105" s="186">
        <f t="shared" si="87"/>
        <v>164</v>
      </c>
      <c r="K105" s="186">
        <f t="shared" si="87"/>
        <v>248</v>
      </c>
      <c r="L105" s="186">
        <f t="shared" si="87"/>
        <v>0</v>
      </c>
      <c r="M105" s="186">
        <f t="shared" si="87"/>
        <v>120</v>
      </c>
      <c r="N105" s="186">
        <f t="shared" si="87"/>
        <v>120</v>
      </c>
      <c r="O105" s="186">
        <f t="shared" si="87"/>
        <v>650</v>
      </c>
      <c r="P105" s="186">
        <f t="shared" si="87"/>
        <v>0</v>
      </c>
      <c r="Q105" s="186">
        <f t="shared" si="87"/>
        <v>0</v>
      </c>
      <c r="R105" s="186">
        <f t="shared" si="87"/>
        <v>8</v>
      </c>
      <c r="S105" s="186">
        <f t="shared" si="87"/>
        <v>6</v>
      </c>
      <c r="T105" s="186">
        <f t="shared" si="87"/>
        <v>12</v>
      </c>
      <c r="U105" s="186">
        <f t="shared" si="87"/>
        <v>13</v>
      </c>
      <c r="V105" s="186">
        <f t="shared" si="87"/>
        <v>11</v>
      </c>
      <c r="W105" s="186">
        <f t="shared" si="87"/>
        <v>10</v>
      </c>
      <c r="X105" s="2" t="b">
        <f>G105=P105+Q105+R105+S105+T105+U105+V105+W105</f>
        <v>1</v>
      </c>
    </row>
    <row r="106" spans="1:34" s="2" customFormat="1" ht="18" customHeight="1" thickBot="1" x14ac:dyDescent="0.3">
      <c r="A106" s="430" t="s">
        <v>35</v>
      </c>
      <c r="B106" s="431"/>
      <c r="C106" s="61">
        <v>4</v>
      </c>
      <c r="D106" s="61">
        <v>6</v>
      </c>
      <c r="E106" s="61">
        <v>0</v>
      </c>
      <c r="F106" s="61">
        <f>SUM(F105)</f>
        <v>1800</v>
      </c>
      <c r="G106" s="61">
        <f>SUM(G105)</f>
        <v>60</v>
      </c>
      <c r="H106" s="61">
        <f>SUM(H105)</f>
        <v>826</v>
      </c>
      <c r="I106" s="61">
        <f t="shared" ref="I106:W106" si="88">SUM(I105)</f>
        <v>414</v>
      </c>
      <c r="J106" s="61">
        <f t="shared" si="88"/>
        <v>164</v>
      </c>
      <c r="K106" s="61">
        <f t="shared" si="88"/>
        <v>248</v>
      </c>
      <c r="L106" s="61">
        <f t="shared" si="88"/>
        <v>0</v>
      </c>
      <c r="M106" s="61">
        <f t="shared" si="88"/>
        <v>120</v>
      </c>
      <c r="N106" s="61">
        <f t="shared" si="88"/>
        <v>120</v>
      </c>
      <c r="O106" s="61">
        <f t="shared" si="88"/>
        <v>650</v>
      </c>
      <c r="P106" s="61">
        <f t="shared" si="88"/>
        <v>0</v>
      </c>
      <c r="Q106" s="61">
        <f t="shared" si="88"/>
        <v>0</v>
      </c>
      <c r="R106" s="61">
        <f t="shared" si="88"/>
        <v>8</v>
      </c>
      <c r="S106" s="61">
        <f t="shared" si="88"/>
        <v>6</v>
      </c>
      <c r="T106" s="61">
        <f t="shared" si="88"/>
        <v>12</v>
      </c>
      <c r="U106" s="61">
        <f t="shared" si="88"/>
        <v>13</v>
      </c>
      <c r="V106" s="61">
        <f t="shared" si="88"/>
        <v>11</v>
      </c>
      <c r="W106" s="61">
        <f t="shared" si="88"/>
        <v>10</v>
      </c>
      <c r="X106" s="2" t="b">
        <f>G106=P106+Q106+R106+S106+T106+U106+V106+W106</f>
        <v>1</v>
      </c>
    </row>
    <row r="107" spans="1:34" s="1" customFormat="1" ht="18" customHeight="1" thickBot="1" x14ac:dyDescent="0.3">
      <c r="A107" s="439" t="s">
        <v>122</v>
      </c>
      <c r="B107" s="440"/>
      <c r="C107" s="299">
        <f t="shared" ref="C107:W107" si="89">C74+C89</f>
        <v>24</v>
      </c>
      <c r="D107" s="299">
        <f t="shared" si="89"/>
        <v>24</v>
      </c>
      <c r="E107" s="299">
        <f t="shared" si="89"/>
        <v>2</v>
      </c>
      <c r="F107" s="299">
        <f t="shared" si="89"/>
        <v>7200</v>
      </c>
      <c r="G107" s="299">
        <f t="shared" si="89"/>
        <v>240</v>
      </c>
      <c r="H107" s="299">
        <f t="shared" si="89"/>
        <v>2736</v>
      </c>
      <c r="I107" s="299">
        <f t="shared" si="89"/>
        <v>1210</v>
      </c>
      <c r="J107" s="299">
        <f t="shared" si="89"/>
        <v>652</v>
      </c>
      <c r="K107" s="299">
        <f t="shared" si="89"/>
        <v>854</v>
      </c>
      <c r="L107" s="299">
        <f t="shared" si="89"/>
        <v>20</v>
      </c>
      <c r="M107" s="299">
        <f t="shared" si="89"/>
        <v>374</v>
      </c>
      <c r="N107" s="299">
        <f t="shared" si="89"/>
        <v>850</v>
      </c>
      <c r="O107" s="299">
        <f t="shared" si="89"/>
        <v>3156</v>
      </c>
      <c r="P107" s="299">
        <f t="shared" si="89"/>
        <v>30</v>
      </c>
      <c r="Q107" s="299">
        <f t="shared" si="89"/>
        <v>31</v>
      </c>
      <c r="R107" s="299">
        <f t="shared" si="89"/>
        <v>29</v>
      </c>
      <c r="S107" s="299">
        <f t="shared" si="89"/>
        <v>30</v>
      </c>
      <c r="T107" s="299">
        <f t="shared" si="89"/>
        <v>28</v>
      </c>
      <c r="U107" s="299">
        <f t="shared" si="89"/>
        <v>32</v>
      </c>
      <c r="V107" s="299">
        <f t="shared" si="89"/>
        <v>30</v>
      </c>
      <c r="W107" s="299">
        <f t="shared" si="89"/>
        <v>30</v>
      </c>
      <c r="X107" s="2" t="b">
        <f>G107=P107+Q107+R107+S107+T107+U107+V107+W107</f>
        <v>1</v>
      </c>
    </row>
    <row r="108" spans="1:34" s="1" customFormat="1" ht="18" customHeight="1" x14ac:dyDescent="0.25">
      <c r="A108" s="263"/>
      <c r="B108" s="3"/>
      <c r="C108" s="9"/>
      <c r="D108" s="9"/>
      <c r="E108" s="9"/>
      <c r="H108" s="3"/>
      <c r="I108" s="3"/>
      <c r="J108" s="3"/>
      <c r="K108" s="181"/>
      <c r="L108" s="181"/>
      <c r="M108" s="181"/>
      <c r="N108" s="181"/>
      <c r="O108" s="181"/>
      <c r="P108" s="181"/>
      <c r="Q108" s="181"/>
      <c r="R108" s="181"/>
      <c r="S108" s="181"/>
      <c r="T108" s="181"/>
      <c r="U108" s="181"/>
      <c r="V108" s="7"/>
      <c r="W108" s="7"/>
      <c r="X108" s="2"/>
    </row>
    <row r="109" spans="1:34" s="1" customFormat="1" ht="18" customHeight="1" x14ac:dyDescent="0.25">
      <c r="A109" s="64" t="s">
        <v>123</v>
      </c>
      <c r="B109" s="190"/>
      <c r="C109" s="190"/>
      <c r="D109" s="190"/>
      <c r="E109" s="190"/>
      <c r="F109" s="190"/>
      <c r="G109" s="190"/>
      <c r="H109" s="190"/>
      <c r="I109" s="190"/>
      <c r="J109" s="8"/>
      <c r="K109" s="191"/>
      <c r="L109" s="191"/>
      <c r="M109" s="8"/>
      <c r="N109" s="8"/>
      <c r="O109" s="8"/>
      <c r="P109" s="8"/>
      <c r="Q109" s="8"/>
      <c r="R109" s="102"/>
      <c r="S109" s="102"/>
      <c r="T109" s="102"/>
      <c r="U109" s="102"/>
      <c r="V109" s="102"/>
      <c r="W109" s="102"/>
      <c r="X109" s="2"/>
    </row>
    <row r="110" spans="1:34" s="1" customFormat="1" ht="18" customHeight="1" x14ac:dyDescent="0.25">
      <c r="A110" s="446" t="s">
        <v>124</v>
      </c>
      <c r="B110" s="447"/>
      <c r="C110" s="447"/>
      <c r="D110" s="447"/>
      <c r="E110" s="447"/>
      <c r="F110" s="447"/>
      <c r="G110" s="447"/>
      <c r="H110" s="447"/>
      <c r="I110" s="447"/>
      <c r="J110" s="447"/>
      <c r="K110" s="447"/>
      <c r="L110" s="447"/>
      <c r="M110" s="447"/>
      <c r="N110" s="448"/>
      <c r="O110" s="231" t="s">
        <v>0</v>
      </c>
      <c r="P110" s="231" t="s">
        <v>125</v>
      </c>
      <c r="Q110" s="231" t="s">
        <v>126</v>
      </c>
      <c r="R110" s="231" t="s">
        <v>127</v>
      </c>
      <c r="S110" s="231" t="s">
        <v>128</v>
      </c>
      <c r="T110" s="231" t="s">
        <v>129</v>
      </c>
      <c r="U110" s="231" t="s">
        <v>130</v>
      </c>
      <c r="V110" s="231" t="s">
        <v>131</v>
      </c>
      <c r="W110" s="231" t="s">
        <v>132</v>
      </c>
      <c r="X110" s="2"/>
    </row>
    <row r="111" spans="1:34" x14ac:dyDescent="0.25">
      <c r="A111" s="426" t="s">
        <v>109</v>
      </c>
      <c r="B111" s="427"/>
      <c r="C111" s="427"/>
      <c r="D111" s="427"/>
      <c r="E111" s="427"/>
      <c r="F111" s="427"/>
      <c r="G111" s="427"/>
      <c r="H111" s="427"/>
      <c r="I111" s="427"/>
      <c r="J111" s="427"/>
      <c r="K111" s="427"/>
      <c r="L111" s="427"/>
      <c r="M111" s="427"/>
      <c r="N111" s="428"/>
      <c r="O111" s="92">
        <f>AVERAGE(P111:U111)</f>
        <v>22.840277777777775</v>
      </c>
      <c r="P111" s="193">
        <f t="shared" ref="P111:W111" si="90">Z96</f>
        <v>23.444444444444443</v>
      </c>
      <c r="Q111" s="193">
        <f t="shared" si="90"/>
        <v>22.375</v>
      </c>
      <c r="R111" s="193">
        <f t="shared" si="90"/>
        <v>23</v>
      </c>
      <c r="S111" s="193">
        <f t="shared" si="90"/>
        <v>23</v>
      </c>
      <c r="T111" s="193">
        <f t="shared" si="90"/>
        <v>22.222222222222221</v>
      </c>
      <c r="U111" s="193">
        <f t="shared" si="90"/>
        <v>23</v>
      </c>
      <c r="V111" s="193">
        <f t="shared" si="90"/>
        <v>10.888888888888889</v>
      </c>
      <c r="W111" s="193">
        <f t="shared" si="90"/>
        <v>25.2</v>
      </c>
      <c r="X111" s="2"/>
    </row>
    <row r="112" spans="1:34" x14ac:dyDescent="0.25">
      <c r="A112" s="426" t="s">
        <v>110</v>
      </c>
      <c r="B112" s="427"/>
      <c r="C112" s="427"/>
      <c r="D112" s="427"/>
      <c r="E112" s="427"/>
      <c r="F112" s="427"/>
      <c r="G112" s="427"/>
      <c r="H112" s="427"/>
      <c r="I112" s="427"/>
      <c r="J112" s="427"/>
      <c r="K112" s="427"/>
      <c r="L112" s="427"/>
      <c r="M112" s="427"/>
      <c r="N112" s="428"/>
      <c r="O112" s="92">
        <f>SUM(P112:W112)</f>
        <v>240</v>
      </c>
      <c r="P112" s="193">
        <f>P107</f>
        <v>30</v>
      </c>
      <c r="Q112" s="193">
        <f t="shared" ref="Q112:W112" si="91">Q107</f>
        <v>31</v>
      </c>
      <c r="R112" s="193">
        <f t="shared" si="91"/>
        <v>29</v>
      </c>
      <c r="S112" s="193">
        <f t="shared" si="91"/>
        <v>30</v>
      </c>
      <c r="T112" s="193">
        <f t="shared" si="91"/>
        <v>28</v>
      </c>
      <c r="U112" s="193">
        <f t="shared" si="91"/>
        <v>32</v>
      </c>
      <c r="V112" s="193">
        <f t="shared" si="91"/>
        <v>30</v>
      </c>
      <c r="W112" s="193">
        <f t="shared" si="91"/>
        <v>30</v>
      </c>
      <c r="X112" s="2"/>
    </row>
    <row r="113" spans="1:32" x14ac:dyDescent="0.25">
      <c r="A113" s="426" t="s">
        <v>111</v>
      </c>
      <c r="B113" s="427"/>
      <c r="C113" s="427"/>
      <c r="D113" s="427"/>
      <c r="E113" s="427"/>
      <c r="F113" s="427"/>
      <c r="G113" s="427"/>
      <c r="H113" s="427"/>
      <c r="I113" s="427"/>
      <c r="J113" s="427"/>
      <c r="K113" s="427"/>
      <c r="L113" s="427"/>
      <c r="M113" s="427"/>
      <c r="N113" s="428"/>
      <c r="O113" s="92">
        <f>SUM(P113:W113)</f>
        <v>24</v>
      </c>
      <c r="P113" s="330">
        <v>3</v>
      </c>
      <c r="Q113" s="330">
        <v>4</v>
      </c>
      <c r="R113" s="330">
        <v>4</v>
      </c>
      <c r="S113" s="330">
        <v>3</v>
      </c>
      <c r="T113" s="330">
        <v>4</v>
      </c>
      <c r="U113" s="330">
        <v>3</v>
      </c>
      <c r="V113" s="330">
        <v>2</v>
      </c>
      <c r="W113" s="330">
        <v>1</v>
      </c>
      <c r="X113" s="2"/>
      <c r="AF113" s="3"/>
    </row>
    <row r="114" spans="1:32" x14ac:dyDescent="0.25">
      <c r="A114" s="426" t="s">
        <v>112</v>
      </c>
      <c r="B114" s="427"/>
      <c r="C114" s="427"/>
      <c r="D114" s="427"/>
      <c r="E114" s="427"/>
      <c r="F114" s="427"/>
      <c r="G114" s="427"/>
      <c r="H114" s="427"/>
      <c r="I114" s="427"/>
      <c r="J114" s="427"/>
      <c r="K114" s="427"/>
      <c r="L114" s="427"/>
      <c r="M114" s="427"/>
      <c r="N114" s="428"/>
      <c r="O114" s="92">
        <f>SUM(P114:W114)</f>
        <v>24</v>
      </c>
      <c r="P114" s="330">
        <v>3</v>
      </c>
      <c r="Q114" s="330">
        <v>4</v>
      </c>
      <c r="R114" s="330">
        <v>3</v>
      </c>
      <c r="S114" s="330">
        <v>4</v>
      </c>
      <c r="T114" s="330">
        <v>2</v>
      </c>
      <c r="U114" s="330">
        <v>3</v>
      </c>
      <c r="V114" s="330">
        <v>2</v>
      </c>
      <c r="W114" s="330">
        <v>3</v>
      </c>
      <c r="AF114" s="3"/>
    </row>
    <row r="115" spans="1:32" x14ac:dyDescent="0.25">
      <c r="A115" s="425" t="s">
        <v>113</v>
      </c>
      <c r="B115" s="425"/>
      <c r="C115" s="425"/>
      <c r="D115" s="425"/>
      <c r="E115" s="425"/>
      <c r="F115" s="425"/>
      <c r="G115" s="425"/>
      <c r="H115" s="425"/>
      <c r="I115" s="425"/>
      <c r="J115" s="425"/>
      <c r="K115" s="425"/>
      <c r="L115" s="425"/>
      <c r="M115" s="425"/>
      <c r="N115" s="425"/>
      <c r="O115" s="92">
        <f>SUM(P115:W115)</f>
        <v>2</v>
      </c>
      <c r="P115" s="218"/>
      <c r="Q115" s="218"/>
      <c r="R115" s="218"/>
      <c r="S115" s="218">
        <v>1</v>
      </c>
      <c r="T115" s="218"/>
      <c r="U115" s="218">
        <v>1</v>
      </c>
      <c r="V115" s="218"/>
      <c r="W115" s="218"/>
      <c r="AF115" s="3"/>
    </row>
    <row r="116" spans="1:32" x14ac:dyDescent="0.25">
      <c r="A116" s="425" t="s">
        <v>114</v>
      </c>
      <c r="B116" s="425"/>
      <c r="C116" s="425"/>
      <c r="D116" s="425"/>
      <c r="E116" s="425"/>
      <c r="F116" s="425"/>
      <c r="G116" s="425"/>
      <c r="H116" s="425"/>
      <c r="I116" s="425"/>
      <c r="J116" s="425"/>
      <c r="K116" s="425"/>
      <c r="L116" s="425"/>
      <c r="M116" s="425"/>
      <c r="N116" s="425"/>
      <c r="O116" s="328" t="s">
        <v>145</v>
      </c>
      <c r="P116" s="218"/>
      <c r="Q116" s="194" t="s">
        <v>115</v>
      </c>
      <c r="R116" s="218"/>
      <c r="S116" s="194" t="s">
        <v>115</v>
      </c>
      <c r="T116" s="218"/>
      <c r="U116" s="194" t="s">
        <v>115</v>
      </c>
      <c r="V116" s="218"/>
      <c r="W116" s="218"/>
      <c r="AF116" s="3"/>
    </row>
    <row r="117" spans="1:32" x14ac:dyDescent="0.25">
      <c r="A117" s="425" t="s">
        <v>116</v>
      </c>
      <c r="B117" s="425"/>
      <c r="C117" s="425"/>
      <c r="D117" s="425"/>
      <c r="E117" s="425"/>
      <c r="F117" s="425"/>
      <c r="G117" s="425"/>
      <c r="H117" s="425"/>
      <c r="I117" s="425"/>
      <c r="J117" s="425"/>
      <c r="K117" s="425"/>
      <c r="L117" s="425"/>
      <c r="M117" s="425"/>
      <c r="N117" s="425"/>
      <c r="O117" s="328" t="s">
        <v>146</v>
      </c>
      <c r="P117" s="218"/>
      <c r="Q117" s="218"/>
      <c r="R117" s="218"/>
      <c r="S117" s="218"/>
      <c r="T117" s="218"/>
      <c r="U117" s="192"/>
      <c r="V117" s="213" t="s">
        <v>211</v>
      </c>
      <c r="W117" s="194" t="s">
        <v>213</v>
      </c>
      <c r="AF117" s="3"/>
    </row>
    <row r="118" spans="1:32" x14ac:dyDescent="0.25">
      <c r="A118" s="425" t="s">
        <v>266</v>
      </c>
      <c r="B118" s="425"/>
      <c r="C118" s="425"/>
      <c r="D118" s="425"/>
      <c r="E118" s="425"/>
      <c r="F118" s="425"/>
      <c r="G118" s="425"/>
      <c r="H118" s="425"/>
      <c r="I118" s="425"/>
      <c r="J118" s="425"/>
      <c r="K118" s="425"/>
      <c r="L118" s="425"/>
      <c r="M118" s="425"/>
      <c r="N118" s="425"/>
      <c r="O118" s="329" t="s">
        <v>117</v>
      </c>
      <c r="P118" s="218"/>
      <c r="Q118" s="218"/>
      <c r="R118" s="218"/>
      <c r="S118" s="218"/>
      <c r="T118" s="218"/>
      <c r="U118" s="192"/>
      <c r="V118" s="218"/>
      <c r="W118" s="194" t="s">
        <v>117</v>
      </c>
      <c r="AF118" s="3"/>
    </row>
    <row r="119" spans="1:32" x14ac:dyDescent="0.25">
      <c r="A119" s="425" t="s">
        <v>118</v>
      </c>
      <c r="B119" s="425"/>
      <c r="C119" s="425"/>
      <c r="D119" s="425"/>
      <c r="E119" s="425"/>
      <c r="F119" s="425"/>
      <c r="G119" s="425"/>
      <c r="H119" s="425"/>
      <c r="I119" s="425"/>
      <c r="J119" s="425"/>
      <c r="K119" s="425"/>
      <c r="L119" s="425"/>
      <c r="M119" s="425"/>
      <c r="N119" s="425"/>
      <c r="O119" s="328" t="s">
        <v>115</v>
      </c>
      <c r="P119" s="218"/>
      <c r="Q119" s="218"/>
      <c r="R119" s="218"/>
      <c r="S119" s="218"/>
      <c r="T119" s="218"/>
      <c r="U119" s="218"/>
      <c r="V119" s="218"/>
      <c r="W119" s="292" t="s">
        <v>115</v>
      </c>
      <c r="AF119" s="3"/>
    </row>
    <row r="120" spans="1:32" x14ac:dyDescent="0.25">
      <c r="A120" s="195"/>
      <c r="B120" s="217"/>
      <c r="C120" s="196"/>
      <c r="D120" s="182"/>
      <c r="E120" s="8"/>
      <c r="F120" s="8"/>
      <c r="G120" s="8"/>
      <c r="H120" s="8"/>
      <c r="I120" s="191"/>
      <c r="J120" s="102"/>
      <c r="K120" s="102"/>
      <c r="L120" s="8"/>
      <c r="M120" s="8"/>
      <c r="N120" s="8"/>
      <c r="O120" s="8"/>
      <c r="P120" s="8"/>
      <c r="Q120" s="102"/>
      <c r="R120" s="102"/>
      <c r="S120" s="102"/>
      <c r="T120" s="102"/>
      <c r="U120" s="102"/>
      <c r="V120" s="102"/>
      <c r="W120" s="102"/>
      <c r="AF120" s="3"/>
    </row>
    <row r="121" spans="1:32" x14ac:dyDescent="0.25">
      <c r="A121" s="195"/>
      <c r="B121" s="217"/>
      <c r="C121" s="196"/>
      <c r="D121" s="182"/>
      <c r="E121" s="8"/>
      <c r="F121" s="8"/>
      <c r="G121" s="8"/>
      <c r="H121" s="8"/>
      <c r="I121" s="191"/>
      <c r="J121" s="102"/>
      <c r="K121" s="102"/>
      <c r="L121" s="8"/>
      <c r="M121" s="8"/>
      <c r="N121" s="8"/>
      <c r="O121" s="8"/>
      <c r="P121" s="8"/>
      <c r="Q121" s="102"/>
      <c r="R121" s="102"/>
      <c r="S121" s="102"/>
      <c r="T121" s="102"/>
      <c r="U121" s="102"/>
      <c r="V121" s="102"/>
      <c r="W121" s="102"/>
      <c r="AF121" s="3"/>
    </row>
    <row r="122" spans="1:32" x14ac:dyDescent="0.25">
      <c r="A122" s="197" t="s">
        <v>133</v>
      </c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429" t="s">
        <v>119</v>
      </c>
      <c r="M122" s="429"/>
      <c r="N122" s="429"/>
      <c r="O122" s="429"/>
      <c r="P122" s="429"/>
      <c r="Q122" s="429"/>
      <c r="R122" s="429"/>
      <c r="S122" s="429"/>
      <c r="T122" s="429"/>
      <c r="U122" s="429"/>
      <c r="V122" s="429"/>
    </row>
    <row r="123" spans="1:32" x14ac:dyDescent="0.3">
      <c r="A123" s="198" t="s">
        <v>257</v>
      </c>
      <c r="B123" s="293"/>
      <c r="C123" s="294"/>
      <c r="D123" s="294"/>
      <c r="E123" s="294"/>
      <c r="F123" s="294"/>
      <c r="G123" s="294"/>
      <c r="H123" s="294"/>
      <c r="I123" s="294"/>
      <c r="J123" s="294"/>
      <c r="K123" s="294"/>
      <c r="L123" s="424" t="s">
        <v>120</v>
      </c>
      <c r="M123" s="424"/>
      <c r="N123" s="424"/>
      <c r="O123" s="424"/>
      <c r="P123" s="424"/>
      <c r="Q123" s="424"/>
      <c r="R123" s="424"/>
      <c r="S123" s="424"/>
      <c r="T123" s="424"/>
      <c r="U123" s="424"/>
    </row>
    <row r="124" spans="1:32" x14ac:dyDescent="0.3">
      <c r="A124" s="198"/>
      <c r="B124" s="293"/>
      <c r="C124" s="294"/>
      <c r="D124" s="294"/>
      <c r="E124" s="294"/>
      <c r="F124" s="294"/>
      <c r="G124" s="294"/>
      <c r="H124" s="294"/>
      <c r="I124" s="294"/>
      <c r="J124" s="294"/>
      <c r="K124" s="294"/>
      <c r="L124" s="294"/>
      <c r="M124" s="294"/>
      <c r="N124" s="294"/>
      <c r="O124" s="294"/>
      <c r="P124" s="294"/>
      <c r="Q124" s="294"/>
      <c r="R124" s="294"/>
      <c r="S124" s="294"/>
      <c r="T124" s="294"/>
      <c r="U124" s="294"/>
    </row>
    <row r="125" spans="1:32" x14ac:dyDescent="0.3">
      <c r="A125" s="198" t="s">
        <v>121</v>
      </c>
      <c r="B125" s="295"/>
      <c r="C125" s="1"/>
      <c r="D125" s="1"/>
      <c r="E125" s="1"/>
      <c r="F125" s="1"/>
      <c r="G125" s="3"/>
      <c r="H125" s="1"/>
      <c r="I125" s="1"/>
      <c r="J125" s="294"/>
      <c r="K125" s="1"/>
      <c r="L125" s="424" t="s">
        <v>258</v>
      </c>
      <c r="M125" s="424"/>
      <c r="N125" s="424"/>
      <c r="O125" s="424"/>
      <c r="P125" s="424"/>
      <c r="Q125" s="424"/>
      <c r="R125" s="424"/>
      <c r="S125" s="424"/>
      <c r="T125" s="424"/>
      <c r="U125" s="424"/>
    </row>
  </sheetData>
  <mergeCells count="60">
    <mergeCell ref="H4:O4"/>
    <mergeCell ref="A1:W1"/>
    <mergeCell ref="A3:A7"/>
    <mergeCell ref="B3:B7"/>
    <mergeCell ref="C3:E5"/>
    <mergeCell ref="F3:O3"/>
    <mergeCell ref="P3:W3"/>
    <mergeCell ref="P4:Q4"/>
    <mergeCell ref="R4:S4"/>
    <mergeCell ref="P6:W6"/>
    <mergeCell ref="F4:G4"/>
    <mergeCell ref="V4:W4"/>
    <mergeCell ref="F5:F7"/>
    <mergeCell ref="N6:N7"/>
    <mergeCell ref="T4:U4"/>
    <mergeCell ref="K6:K7"/>
    <mergeCell ref="A27:B27"/>
    <mergeCell ref="H5:L5"/>
    <mergeCell ref="I69:O69"/>
    <mergeCell ref="C6:C7"/>
    <mergeCell ref="D6:D7"/>
    <mergeCell ref="E6:E7"/>
    <mergeCell ref="H6:H7"/>
    <mergeCell ref="I6:I7"/>
    <mergeCell ref="J6:J7"/>
    <mergeCell ref="M5:N5"/>
    <mergeCell ref="A63:B63"/>
    <mergeCell ref="G5:G7"/>
    <mergeCell ref="O5:O7"/>
    <mergeCell ref="M6:M7"/>
    <mergeCell ref="A10:G10"/>
    <mergeCell ref="A68:B68"/>
    <mergeCell ref="A110:N110"/>
    <mergeCell ref="A79:H79"/>
    <mergeCell ref="A89:B89"/>
    <mergeCell ref="A78:H78"/>
    <mergeCell ref="A91:H91"/>
    <mergeCell ref="A102:B102"/>
    <mergeCell ref="C70:C71"/>
    <mergeCell ref="A74:B74"/>
    <mergeCell ref="A107:B107"/>
    <mergeCell ref="A76:G76"/>
    <mergeCell ref="A73:B73"/>
    <mergeCell ref="A92:H92"/>
    <mergeCell ref="L6:L7"/>
    <mergeCell ref="L125:U125"/>
    <mergeCell ref="A117:N117"/>
    <mergeCell ref="A118:N118"/>
    <mergeCell ref="A113:N113"/>
    <mergeCell ref="A114:N114"/>
    <mergeCell ref="A115:N115"/>
    <mergeCell ref="A119:N119"/>
    <mergeCell ref="A116:N116"/>
    <mergeCell ref="L122:V122"/>
    <mergeCell ref="L123:U123"/>
    <mergeCell ref="A106:B106"/>
    <mergeCell ref="A104:H104"/>
    <mergeCell ref="A111:N111"/>
    <mergeCell ref="A112:N112"/>
    <mergeCell ref="A70:A71"/>
  </mergeCells>
  <phoneticPr fontId="11" type="noConversion"/>
  <pageMargins left="0.39370078740157483" right="0.39370078740157483" top="0.39370078740157483" bottom="0.39370078740157483" header="0.31496062992125984" footer="0.31496062992125984"/>
  <pageSetup paperSize="9" scale="54" fitToHeight="3" orientation="landscape" r:id="rId1"/>
  <rowBreaks count="2" manualBreakCount="2">
    <brk id="44" max="22" man="1"/>
    <brk id="89" max="22" man="1"/>
  </rowBreaks>
  <ignoredErrors>
    <ignoredError sqref="G13 I13:K13 N13 G18" formulaRange="1"/>
    <ignoredError sqref="F1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2</vt:i4>
      </vt:variant>
    </vt:vector>
  </HeadingPairs>
  <TitlesOfParts>
    <vt:vector size="4" baseType="lpstr">
      <vt:lpstr>Титульна</vt:lpstr>
      <vt:lpstr>план</vt:lpstr>
      <vt:lpstr>план!Заголовки_для_друку</vt:lpstr>
      <vt:lpstr>план!Область_друку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Gozhyk</dc:creator>
  <cp:lastModifiedBy>adm</cp:lastModifiedBy>
  <cp:lastPrinted>2021-03-24T13:30:28Z</cp:lastPrinted>
  <dcterms:created xsi:type="dcterms:W3CDTF">2010-02-25T10:28:35Z</dcterms:created>
  <dcterms:modified xsi:type="dcterms:W3CDTF">2021-06-14T12:53:57Z</dcterms:modified>
</cp:coreProperties>
</file>